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4355" windowHeight="5190" activeTab="1"/>
  </bookViews>
  <sheets>
    <sheet name="пост. 2016-2019" sheetId="4" r:id="rId1"/>
    <sheet name=" № 4 22.06.2017" sheetId="5" r:id="rId2"/>
  </sheets>
  <definedNames>
    <definedName name="_xlnm.Print_Area" localSheetId="1">' № 4 22.06.2017'!$A$1:$N$97</definedName>
    <definedName name="_xlnm.Print_Area" localSheetId="0">'пост. 2016-2019'!$A$1:$N$94</definedName>
  </definedNames>
  <calcPr calcId="145621"/>
</workbook>
</file>

<file path=xl/calcChain.xml><?xml version="1.0" encoding="utf-8"?>
<calcChain xmlns="http://schemas.openxmlformats.org/spreadsheetml/2006/main">
  <c r="F61" i="5" l="1"/>
  <c r="G61" i="5"/>
  <c r="H61" i="5"/>
  <c r="E61" i="5"/>
  <c r="D45" i="5"/>
  <c r="G77" i="5" l="1"/>
  <c r="F77" i="5"/>
  <c r="E77" i="5"/>
  <c r="E76" i="5" s="1"/>
  <c r="H77" i="5"/>
  <c r="D68" i="5"/>
  <c r="H93" i="5"/>
  <c r="G93" i="5"/>
  <c r="F93" i="5"/>
  <c r="E93" i="5"/>
  <c r="H92" i="5"/>
  <c r="H91" i="5" s="1"/>
  <c r="G92" i="5"/>
  <c r="F92" i="5"/>
  <c r="F91" i="5" s="1"/>
  <c r="E92" i="5"/>
  <c r="G91" i="5"/>
  <c r="D90" i="5"/>
  <c r="D89" i="5"/>
  <c r="D88" i="5"/>
  <c r="D87" i="5"/>
  <c r="D86" i="5"/>
  <c r="D84" i="5"/>
  <c r="H83" i="5"/>
  <c r="H82" i="5" s="1"/>
  <c r="G83" i="5"/>
  <c r="G82" i="5" s="1"/>
  <c r="F83" i="5"/>
  <c r="F82" i="5" s="1"/>
  <c r="E83" i="5"/>
  <c r="D81" i="5"/>
  <c r="H78" i="5"/>
  <c r="G78" i="5"/>
  <c r="F78" i="5"/>
  <c r="E78" i="5"/>
  <c r="H76" i="5"/>
  <c r="G76" i="5"/>
  <c r="D75" i="5"/>
  <c r="D73" i="5"/>
  <c r="D72" i="5"/>
  <c r="D70" i="5"/>
  <c r="D67" i="5"/>
  <c r="D66" i="5"/>
  <c r="H63" i="5"/>
  <c r="H97" i="5" s="1"/>
  <c r="G63" i="5"/>
  <c r="G97" i="5" s="1"/>
  <c r="F63" i="5"/>
  <c r="F97" i="5" s="1"/>
  <c r="E63" i="5"/>
  <c r="H62" i="5"/>
  <c r="G62" i="5"/>
  <c r="F62" i="5"/>
  <c r="E62" i="5"/>
  <c r="H60" i="5"/>
  <c r="D59" i="5"/>
  <c r="D58" i="5"/>
  <c r="D57" i="5"/>
  <c r="D56" i="5"/>
  <c r="D55" i="5"/>
  <c r="D54" i="5"/>
  <c r="D53" i="5"/>
  <c r="D52" i="5"/>
  <c r="D51" i="5"/>
  <c r="D50" i="5"/>
  <c r="D49" i="5"/>
  <c r="D48" i="5"/>
  <c r="D46" i="5"/>
  <c r="D44" i="5"/>
  <c r="D43" i="5"/>
  <c r="D41" i="5"/>
  <c r="D40" i="5"/>
  <c r="D38" i="5"/>
  <c r="D37" i="5"/>
  <c r="D36" i="5"/>
  <c r="H33" i="5"/>
  <c r="G33" i="5"/>
  <c r="F33" i="5"/>
  <c r="E33" i="5"/>
  <c r="H32" i="5"/>
  <c r="H95" i="5" s="1"/>
  <c r="G32" i="5"/>
  <c r="F32" i="5"/>
  <c r="E32" i="5"/>
  <c r="G31" i="5"/>
  <c r="D30" i="5"/>
  <c r="D29" i="5"/>
  <c r="D28" i="5"/>
  <c r="D27" i="5"/>
  <c r="D25" i="5"/>
  <c r="D23" i="5"/>
  <c r="D21" i="5"/>
  <c r="D20" i="5"/>
  <c r="D19" i="5"/>
  <c r="D92" i="5" l="1"/>
  <c r="D32" i="5"/>
  <c r="F60" i="5"/>
  <c r="E31" i="5"/>
  <c r="F95" i="5"/>
  <c r="D62" i="5"/>
  <c r="D63" i="5"/>
  <c r="E91" i="5"/>
  <c r="D78" i="5"/>
  <c r="D83" i="5"/>
  <c r="D82" i="5" s="1"/>
  <c r="F76" i="5"/>
  <c r="D77" i="5"/>
  <c r="D76" i="5" s="1"/>
  <c r="E96" i="5"/>
  <c r="G96" i="5"/>
  <c r="D61" i="5"/>
  <c r="D60" i="5" s="1"/>
  <c r="G60" i="5"/>
  <c r="F96" i="5"/>
  <c r="H96" i="5"/>
  <c r="H94" i="5" s="1"/>
  <c r="E82" i="5"/>
  <c r="D93" i="5"/>
  <c r="E95" i="5"/>
  <c r="G95" i="5"/>
  <c r="G94" i="5" s="1"/>
  <c r="E97" i="5"/>
  <c r="D97" i="5" s="1"/>
  <c r="F31" i="5"/>
  <c r="H31" i="5"/>
  <c r="D33" i="5"/>
  <c r="E60" i="5"/>
  <c r="H59" i="4"/>
  <c r="G59" i="4"/>
  <c r="F89" i="4"/>
  <c r="G89" i="4"/>
  <c r="H89" i="4"/>
  <c r="E89" i="4"/>
  <c r="D85" i="4"/>
  <c r="D86" i="4"/>
  <c r="D91" i="5" l="1"/>
  <c r="D31" i="5"/>
  <c r="F94" i="5"/>
  <c r="D96" i="5"/>
  <c r="D95" i="5"/>
  <c r="E94" i="5"/>
  <c r="F59" i="4"/>
  <c r="E59" i="4"/>
  <c r="D94" i="5" l="1"/>
  <c r="F80" i="4"/>
  <c r="F74" i="4"/>
  <c r="G74" i="4"/>
  <c r="H74" i="4"/>
  <c r="E74" i="4"/>
  <c r="D72" i="4"/>
  <c r="D67" i="4"/>
  <c r="F32" i="4" l="1"/>
  <c r="G32" i="4"/>
  <c r="H32" i="4"/>
  <c r="E32" i="4"/>
  <c r="D30" i="4"/>
  <c r="D70" i="4" l="1"/>
  <c r="D71" i="4"/>
  <c r="D69" i="4"/>
  <c r="G61" i="4"/>
  <c r="H61" i="4"/>
  <c r="H94" i="4" s="1"/>
  <c r="G60" i="4"/>
  <c r="H60" i="4"/>
  <c r="G90" i="4"/>
  <c r="H90" i="4"/>
  <c r="F90" i="4"/>
  <c r="D84" i="4"/>
  <c r="D87" i="4"/>
  <c r="D83" i="4"/>
  <c r="D81" i="4"/>
  <c r="D78" i="4"/>
  <c r="G80" i="4"/>
  <c r="G79" i="4" s="1"/>
  <c r="H80" i="4"/>
  <c r="H79" i="4" s="1"/>
  <c r="F79" i="4"/>
  <c r="F75" i="4"/>
  <c r="G75" i="4"/>
  <c r="G73" i="4" s="1"/>
  <c r="H75" i="4"/>
  <c r="D65" i="4"/>
  <c r="F73" i="4"/>
  <c r="H73" i="4"/>
  <c r="D64" i="4"/>
  <c r="F60" i="4"/>
  <c r="D47" i="4"/>
  <c r="D48" i="4"/>
  <c r="D49" i="4"/>
  <c r="D50" i="4"/>
  <c r="D51" i="4"/>
  <c r="D52" i="4"/>
  <c r="D53" i="4"/>
  <c r="D54" i="4"/>
  <c r="D55" i="4"/>
  <c r="D56" i="4"/>
  <c r="D57" i="4"/>
  <c r="D46" i="4"/>
  <c r="D43" i="4"/>
  <c r="D44" i="4"/>
  <c r="D42" i="4"/>
  <c r="D40" i="4"/>
  <c r="D39" i="4"/>
  <c r="D36" i="4"/>
  <c r="D37" i="4"/>
  <c r="D35" i="4"/>
  <c r="F61" i="4"/>
  <c r="F94" i="4" s="1"/>
  <c r="G94" i="4"/>
  <c r="D29" i="4"/>
  <c r="D28" i="4"/>
  <c r="D27" i="4"/>
  <c r="D25" i="4"/>
  <c r="D23" i="4"/>
  <c r="D20" i="4"/>
  <c r="D21" i="4"/>
  <c r="D19" i="4"/>
  <c r="F33" i="4"/>
  <c r="G33" i="4"/>
  <c r="H33" i="4"/>
  <c r="H58" i="4" l="1"/>
  <c r="F88" i="4"/>
  <c r="G58" i="4"/>
  <c r="H31" i="4"/>
  <c r="F58" i="4"/>
  <c r="G92" i="4"/>
  <c r="F93" i="4"/>
  <c r="H93" i="4"/>
  <c r="F31" i="4"/>
  <c r="H92" i="4"/>
  <c r="G93" i="4"/>
  <c r="F92" i="4"/>
  <c r="H88" i="4"/>
  <c r="G88" i="4"/>
  <c r="G31" i="4"/>
  <c r="D74" i="4" l="1"/>
  <c r="D59" i="4"/>
  <c r="E90" i="4"/>
  <c r="D90" i="4" s="1"/>
  <c r="D89" i="4"/>
  <c r="E80" i="4"/>
  <c r="D80" i="4" s="1"/>
  <c r="D79" i="4" s="1"/>
  <c r="E75" i="4"/>
  <c r="D75" i="4" s="1"/>
  <c r="E61" i="4"/>
  <c r="E60" i="4"/>
  <c r="D60" i="4" s="1"/>
  <c r="H91" i="4"/>
  <c r="E33" i="4"/>
  <c r="D33" i="4" s="1"/>
  <c r="G91" i="4"/>
  <c r="F91" i="4"/>
  <c r="D32" i="4"/>
  <c r="D73" i="4" l="1"/>
  <c r="D88" i="4"/>
  <c r="E94" i="4"/>
  <c r="D94" i="4" s="1"/>
  <c r="D61" i="4"/>
  <c r="E79" i="4"/>
  <c r="E58" i="4"/>
  <c r="E93" i="4"/>
  <c r="D93" i="4" s="1"/>
  <c r="E88" i="4"/>
  <c r="E92" i="4"/>
  <c r="D92" i="4" s="1"/>
  <c r="E73" i="4"/>
  <c r="D31" i="4"/>
  <c r="E31" i="4"/>
  <c r="E91" i="4" l="1"/>
  <c r="D91" i="4" s="1"/>
  <c r="D58" i="4"/>
</calcChain>
</file>

<file path=xl/sharedStrings.xml><?xml version="1.0" encoding="utf-8"?>
<sst xmlns="http://schemas.openxmlformats.org/spreadsheetml/2006/main" count="412" uniqueCount="85">
  <si>
    <t xml:space="preserve">Приложение № 3 </t>
  </si>
  <si>
    <t xml:space="preserve">Мероприятия </t>
  </si>
  <si>
    <t>Срок исполнения мероприятия</t>
  </si>
  <si>
    <t>Источник ресурсного обеспечения</t>
  </si>
  <si>
    <t>Всего (тыс.руб.)</t>
  </si>
  <si>
    <t>Объем финансового обеспечения (тыс. руб.), срок исполнения по годам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</si>
  <si>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</si>
  <si>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2016-2020 годы</t>
  </si>
  <si>
    <t>КБ</t>
  </si>
  <si>
    <t>Предоставление субсидий бюджетным учреждениям на финансовое обеспечение выполнения муниципального задания на оказание муниципальных услуг (выполнение работ)</t>
  </si>
  <si>
    <t>Бюджет ПМР</t>
  </si>
  <si>
    <t>Присмотр и уход за детьми в муниципальных дошкольных образовательных учреждениях, реализующих образовательную программу дошкольного образования</t>
  </si>
  <si>
    <t>ВСЕГО Подпрограмма 1. "Развитие системы дошкольного образования"</t>
  </si>
  <si>
    <t>ИТОГО</t>
  </si>
  <si>
    <t>Субвенции на обеспечение бесплатным питанием, обучающихся в младших классах (1-4 включительно) в муниципальных образовательных организациях</t>
  </si>
  <si>
    <t>Субвенции на реализацию дошкольного, общего и дополнительного образования в муниципальных общеобразовательных организациях по основным общеобразовательным программам</t>
  </si>
  <si>
    <t>ВСЕГО Подпрограмма 2. "Развитие системы общего образования"</t>
  </si>
  <si>
    <t>Субвенции на организацию и обеспечение оздоровления и отдыха детей</t>
  </si>
  <si>
    <t>ВСЕГО Подпрограмма 3. "Развитие системы дополнительного образования, отдыха, оздоровления и занятости детей и подростков"</t>
  </si>
  <si>
    <t xml:space="preserve">ВСЕГО Подпрограмма 4. «Одаренные дети Пограничного муниципального района» </t>
  </si>
  <si>
    <t>5. Отдельные мероприятия программы</t>
  </si>
  <si>
    <t>Руководство и управление в сфере установленных функций органов местного самоуправления</t>
  </si>
  <si>
    <t>Расходы на содержание и обеспечение деятельности (оказание услуг, выполнение работ) муниципальных учреждений</t>
  </si>
  <si>
    <t>Субвенции на выплату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</si>
  <si>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ВСЕГО 5. Отдельные мероприятия программы</t>
  </si>
  <si>
    <t>ВСЕГО по Программе</t>
  </si>
  <si>
    <t>Ответственный за выполнение мероприятия подпрограммы</t>
  </si>
  <si>
    <t>Отдел народного образования администрации ПМР, МКУ «ЦОД МОУ ПМР»</t>
  </si>
  <si>
    <t>Подпрограмма 1. "Развитие системы дошкольного образования"</t>
  </si>
  <si>
    <t>Реализация образовательных программ дошкольного образования</t>
  </si>
  <si>
    <t>Питание и содержание детей в дошкольных образовательных учреждениях</t>
  </si>
  <si>
    <t>Проведение капитального, текущего ремонта зданий,благоустройство территорий</t>
  </si>
  <si>
    <t>Итого</t>
  </si>
  <si>
    <t>Реализация образовательных программ начального, общего,основного общего и среднего образования</t>
  </si>
  <si>
    <t>Укрепление материально-технической базы образовательных учреждений</t>
  </si>
  <si>
    <t xml:space="preserve">Подпрограмма 3. "Развитие системы дополнительного образования, отдыха, оздоровления и занятости детей и подростков" </t>
  </si>
  <si>
    <t>Реализация дополнительных общеобразовательных программ и обеспечение условий их предоставления</t>
  </si>
  <si>
    <t>Организация и обеспечение отдыха и занятости детей и подростков</t>
  </si>
  <si>
    <t>Мероприятия по организации отдыха, оздоровления и занятости детей в каникулярное время</t>
  </si>
  <si>
    <t>Подпрограмма 4. "Одаренные дети Пограничного муниципального района"</t>
  </si>
  <si>
    <t>Создание условий для развития и самореализации одаренных детей</t>
  </si>
  <si>
    <t>Отдел народного образования администрации ПМР, Администрация Пограничного муниципального района</t>
  </si>
  <si>
    <t>Ресурсное обеспечение реализации муниципальной программы "Развитие образования Пограничного муниципального района" на 2016-2020 годы</t>
  </si>
  <si>
    <t>к муниципальной программе «Развитие образования Пограничного муниципального района» на 2016 - 2020 годы, утвержденное постановлением</t>
  </si>
  <si>
    <t xml:space="preserve"> администрации Пограничного муниципального</t>
  </si>
  <si>
    <t>Присмотр и уход за детьми в муниципальных образовательных учреждениях</t>
  </si>
  <si>
    <t>Мероприятия по обеспечению безопасности в муниципальных учреждениях</t>
  </si>
  <si>
    <t>Внебюджетные источники</t>
  </si>
  <si>
    <t>Приложение № 1 к муниципальной программе</t>
  </si>
  <si>
    <t>"Развитие образования Пограничного</t>
  </si>
  <si>
    <t>муниципального района на 2016-2020 годы,</t>
  </si>
  <si>
    <t>утвержденное постановлением администрации</t>
  </si>
  <si>
    <t>Пограничного муниципального района</t>
  </si>
  <si>
    <t>Укрепление материально-технической базы дошкольных образовательных учреждений</t>
  </si>
  <si>
    <t>сентябрь, 2016</t>
  </si>
  <si>
    <t>Освещение территории МБОУ "Жариковская средняя общеобразовательная  школа ПМР", филиалы в с.Нестеровка, с.Барабаш-Левада</t>
  </si>
  <si>
    <t>Предоставление субсидий бюджетным учреждениям на иные цели</t>
  </si>
  <si>
    <t>Мероприятия по обеспечению безопасности (лабораторные испытания электрооборудования, экспертиза деревянных конструкций, огнетушители)</t>
  </si>
  <si>
    <t>Субвенции на капитальный ремонт зданий: МБОУ Сергеевская СОШ ПМР"</t>
  </si>
  <si>
    <t>Освещение территории   МБДОУ "Детский сад "Светлячок ПМР"</t>
  </si>
  <si>
    <t>Установка системы видеорегистрации по периметру территорий (зданий) дошкольных образовательных учреждений:  МБДОУ "Детский сад № 3 "Ручеек ПМР", МБДОУ "Детский сад № 4 "Солнышко ПМР", МБДОУ "Детский сад "Светлячок ПМР"</t>
  </si>
  <si>
    <t>Ограждение территории МБДОУ "Детский сад №1 ПМР",МБДОУ "Детский сад № 2  ПМР",МБДОУ "Детский сад № 3 "Ручеек ПМР"</t>
  </si>
  <si>
    <t>Проведение капитального, текущего ремонта зданий,спортивного зала, замена оконных конструкций, кровли, ремонт систем жизнеобеспечения и благоустройство территорий</t>
  </si>
  <si>
    <t>2018-2019 годы</t>
  </si>
  <si>
    <t xml:space="preserve">Ограждение территорий: МБОУ "Жариковская средняя общеобразовательная  школа ПМР", филиалы   с.Нестеровка,с.Богуславка; МБОУ "Барано-Оренбургская СОШ ПМР"; </t>
  </si>
  <si>
    <t>Строительство пристройки к школе МБОУ " ПСОШ № 1"</t>
  </si>
  <si>
    <t>Отдел народного образования администрации ПМР, МКУ «ЦОД МОУ ПМР»,образовательные организации</t>
  </si>
  <si>
    <t>Отдел народного образования администрации ПМР, МКУ «ЦОД МОУ ПМР»,образовательная организация</t>
  </si>
  <si>
    <t>2017-2020 годы</t>
  </si>
  <si>
    <t>Предоставление субсидий бюджетным учреждениям на иные цели: приобретение мебели в столовые, приобретение запасных частей для автотранспорта,</t>
  </si>
  <si>
    <t>Мероприятия, направленные на патриотическое воспитание детейи молодёжи: мероприятия по организации работы военно-патриотического клуба "Гродековец",военно - полевые сборы школьников ( питание)</t>
  </si>
  <si>
    <t>Мероприятия по проведению ремонтных работ</t>
  </si>
  <si>
    <t xml:space="preserve">Мероприятия по выявлению и развитию одарённых детей </t>
  </si>
  <si>
    <t>Научно- методические, организационно - педагогические мероприятия</t>
  </si>
  <si>
    <t>Организация и повышение квалификации, переподготовка работников МКУ " ЦОД МОУ ПМР"</t>
  </si>
  <si>
    <t xml:space="preserve">от                    №  </t>
  </si>
  <si>
    <t xml:space="preserve"> района от               года    № </t>
  </si>
  <si>
    <t>Установка системы видеорегистрации по периметру территорий (зданий): МБОУ "Жариковская средняя общеобразовательная  школа ПМР" - детские сады, МБОУ ДОД "ДЮСШ"</t>
  </si>
  <si>
    <t>Мероприятия, направленные на военно - патриотическое воспитание детей и молодёжи</t>
  </si>
  <si>
    <t xml:space="preserve"> Организация работы военно-патриотического клуба "Гродековец,военно - полевые сборы школьников ( питание)</t>
  </si>
  <si>
    <t>Субвенции на капитальный ремонт зданий, в чсти ремонта кровли, замены окон</t>
  </si>
  <si>
    <t>Реконструкция помещения МБОУ " ПСОШ № 1", отделение 1 под столовую: разработка псд, ремонтные работы</t>
  </si>
  <si>
    <t xml:space="preserve"> района от 18.01.2016  года    № 08</t>
  </si>
  <si>
    <t>Подпрограмма 2. "Развитие системы общего образования"</t>
  </si>
  <si>
    <t>от  05.07.2017  №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</si>
</sst>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6" borderId="1" xfId="0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topLeftCell="A61" zoomScaleNormal="100" workbookViewId="0">
      <pane xSplit="1" topLeftCell="B1" activePane="topRight" state="frozen"/>
      <selection activeCell="A10" sqref="A10"/>
      <selection pane="topRight" activeCell="H102" sqref="H102"/>
    </sheetView>
  </sheetViews>
  <sheetFormatPr defaultRowHeight="15" x14ac:dyDescent="0.25"/>
  <cols>
    <col min="1" max="1" width="37" style="1" customWidth="1"/>
    <col min="2" max="2" width="16.5703125" style="1" customWidth="1"/>
    <col min="3" max="3" width="21" style="1" customWidth="1"/>
    <col min="4" max="4" width="19.28515625" style="1" customWidth="1"/>
    <col min="5" max="5" width="16.140625" style="1" customWidth="1"/>
    <col min="6" max="6" width="17" style="1" customWidth="1"/>
    <col min="7" max="7" width="15.85546875" style="1" customWidth="1"/>
    <col min="8" max="8" width="16.7109375" style="1" customWidth="1"/>
    <col min="9" max="9" width="9.5703125" style="1" customWidth="1"/>
    <col min="10" max="10" width="26.7109375" style="1" customWidth="1"/>
    <col min="11" max="11" width="0.42578125" style="1" customWidth="1"/>
    <col min="12" max="12" width="9.140625" style="1" hidden="1" customWidth="1"/>
    <col min="13" max="13" width="9" style="1" hidden="1" customWidth="1"/>
    <col min="14" max="14" width="27" style="1" hidden="1" customWidth="1"/>
    <col min="15" max="16384" width="9.140625" style="1"/>
  </cols>
  <sheetData>
    <row r="1" spans="1:11" ht="15" customHeight="1" x14ac:dyDescent="0.25">
      <c r="F1" s="85" t="s">
        <v>48</v>
      </c>
      <c r="G1" s="85"/>
      <c r="H1" s="85"/>
      <c r="I1" s="85"/>
      <c r="J1" s="85"/>
    </row>
    <row r="2" spans="1:11" x14ac:dyDescent="0.25">
      <c r="F2" s="8" t="s">
        <v>49</v>
      </c>
      <c r="G2" s="8"/>
      <c r="H2" s="8"/>
      <c r="I2" s="8"/>
    </row>
    <row r="3" spans="1:11" x14ac:dyDescent="0.25">
      <c r="F3" s="8" t="s">
        <v>50</v>
      </c>
      <c r="G3" s="8"/>
      <c r="H3" s="8"/>
      <c r="I3" s="8"/>
    </row>
    <row r="4" spans="1:11" x14ac:dyDescent="0.25">
      <c r="F4" s="8" t="s">
        <v>51</v>
      </c>
      <c r="G4" s="8"/>
      <c r="H4" s="8"/>
      <c r="I4" s="8"/>
    </row>
    <row r="5" spans="1:11" x14ac:dyDescent="0.25">
      <c r="F5" s="86" t="s">
        <v>52</v>
      </c>
      <c r="G5" s="86"/>
      <c r="H5" s="86"/>
      <c r="I5" s="86"/>
      <c r="J5" s="86"/>
    </row>
    <row r="6" spans="1:11" x14ac:dyDescent="0.25">
      <c r="F6" s="32" t="s">
        <v>75</v>
      </c>
      <c r="G6" s="8"/>
      <c r="H6" s="8"/>
      <c r="I6" s="8"/>
    </row>
    <row r="8" spans="1:11" ht="15" customHeight="1" x14ac:dyDescent="0.25">
      <c r="F8" s="85" t="s">
        <v>0</v>
      </c>
      <c r="G8" s="85"/>
      <c r="H8" s="85"/>
      <c r="I8" s="85"/>
      <c r="J8" s="85"/>
    </row>
    <row r="9" spans="1:11" ht="30.75" customHeight="1" x14ac:dyDescent="0.25">
      <c r="F9" s="85" t="s">
        <v>43</v>
      </c>
      <c r="G9" s="85"/>
      <c r="H9" s="85"/>
      <c r="I9" s="85"/>
      <c r="J9" s="85"/>
    </row>
    <row r="10" spans="1:11" ht="15.75" customHeight="1" x14ac:dyDescent="0.25">
      <c r="F10" s="85" t="s">
        <v>44</v>
      </c>
      <c r="G10" s="85"/>
      <c r="H10" s="85"/>
      <c r="I10" s="85"/>
      <c r="J10" s="85"/>
    </row>
    <row r="11" spans="1:11" ht="15.75" customHeight="1" x14ac:dyDescent="0.25">
      <c r="F11" s="85" t="s">
        <v>76</v>
      </c>
      <c r="G11" s="85"/>
      <c r="H11" s="85"/>
      <c r="I11" s="85"/>
    </row>
    <row r="12" spans="1:11" ht="15" customHeight="1" x14ac:dyDescent="0.25">
      <c r="F12" s="7"/>
      <c r="G12" s="7"/>
      <c r="H12" s="7"/>
      <c r="I12" s="7"/>
    </row>
    <row r="13" spans="1:11" ht="46.5" customHeight="1" x14ac:dyDescent="0.25">
      <c r="A13" s="80" t="s">
        <v>42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1" ht="18.7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ht="86.25" customHeight="1" x14ac:dyDescent="0.25">
      <c r="A15" s="81" t="s">
        <v>1</v>
      </c>
      <c r="B15" s="81" t="s">
        <v>2</v>
      </c>
      <c r="C15" s="81" t="s">
        <v>3</v>
      </c>
      <c r="D15" s="81" t="s">
        <v>4</v>
      </c>
      <c r="E15" s="81" t="s">
        <v>5</v>
      </c>
      <c r="F15" s="81"/>
      <c r="G15" s="81"/>
      <c r="H15" s="81"/>
      <c r="I15" s="81"/>
      <c r="J15" s="81" t="s">
        <v>26</v>
      </c>
      <c r="K15" s="2"/>
    </row>
    <row r="16" spans="1:11" ht="18.75" x14ac:dyDescent="0.25">
      <c r="A16" s="81"/>
      <c r="B16" s="81"/>
      <c r="C16" s="81"/>
      <c r="D16" s="81"/>
      <c r="E16" s="34">
        <v>2016</v>
      </c>
      <c r="F16" s="34">
        <v>2017</v>
      </c>
      <c r="G16" s="34">
        <v>2018</v>
      </c>
      <c r="H16" s="34">
        <v>2019</v>
      </c>
      <c r="I16" s="34">
        <v>2020</v>
      </c>
      <c r="J16" s="81"/>
      <c r="K16" s="2"/>
    </row>
    <row r="17" spans="1:19" ht="18.75" x14ac:dyDescent="0.25">
      <c r="A17" s="79" t="s">
        <v>28</v>
      </c>
      <c r="B17" s="79"/>
      <c r="C17" s="79"/>
      <c r="D17" s="79"/>
      <c r="E17" s="79"/>
      <c r="F17" s="79"/>
      <c r="G17" s="79"/>
      <c r="H17" s="79"/>
      <c r="I17" s="79"/>
      <c r="J17" s="79"/>
      <c r="K17" s="2"/>
    </row>
    <row r="18" spans="1:19" ht="18.75" x14ac:dyDescent="0.3">
      <c r="A18" s="82" t="s">
        <v>29</v>
      </c>
      <c r="B18" s="82"/>
      <c r="C18" s="82"/>
      <c r="D18" s="82"/>
      <c r="E18" s="82"/>
      <c r="F18" s="82"/>
      <c r="G18" s="82"/>
      <c r="H18" s="82"/>
      <c r="I18" s="82"/>
      <c r="J18" s="82"/>
      <c r="K18" s="2"/>
    </row>
    <row r="19" spans="1:19" ht="157.5" customHeight="1" x14ac:dyDescent="0.25">
      <c r="A19" s="10" t="s">
        <v>6</v>
      </c>
      <c r="B19" s="34" t="s">
        <v>7</v>
      </c>
      <c r="C19" s="34" t="s">
        <v>8</v>
      </c>
      <c r="D19" s="33">
        <f>E19+F19+G19+H19+I19</f>
        <v>140505</v>
      </c>
      <c r="E19" s="34">
        <v>35517</v>
      </c>
      <c r="F19" s="11">
        <v>34996</v>
      </c>
      <c r="G19" s="11">
        <v>34996</v>
      </c>
      <c r="H19" s="11">
        <v>34996</v>
      </c>
      <c r="I19" s="11"/>
      <c r="J19" s="34" t="s">
        <v>66</v>
      </c>
      <c r="K19" s="2"/>
    </row>
    <row r="20" spans="1:19" ht="141" customHeight="1" x14ac:dyDescent="0.25">
      <c r="A20" s="10" t="s">
        <v>9</v>
      </c>
      <c r="B20" s="34" t="s">
        <v>7</v>
      </c>
      <c r="C20" s="34" t="s">
        <v>10</v>
      </c>
      <c r="D20" s="33">
        <f t="shared" ref="D20:D30" si="0">E20+F20+G20+H20+I20</f>
        <v>98711.683999999994</v>
      </c>
      <c r="E20" s="12">
        <v>24981.493999999999</v>
      </c>
      <c r="F20" s="11">
        <v>24576.73</v>
      </c>
      <c r="G20" s="11">
        <v>24576.73</v>
      </c>
      <c r="H20" s="11">
        <v>24576.73</v>
      </c>
      <c r="I20" s="11"/>
      <c r="J20" s="34" t="s">
        <v>66</v>
      </c>
      <c r="K20" s="83"/>
      <c r="L20" s="83"/>
      <c r="M20" s="83"/>
      <c r="N20" s="83"/>
    </row>
    <row r="21" spans="1:19" ht="131.25" customHeight="1" x14ac:dyDescent="0.25">
      <c r="A21" s="10" t="s">
        <v>56</v>
      </c>
      <c r="B21" s="34" t="s">
        <v>7</v>
      </c>
      <c r="C21" s="34" t="s">
        <v>10</v>
      </c>
      <c r="D21" s="33">
        <f t="shared" si="0"/>
        <v>220.25</v>
      </c>
      <c r="E21" s="12">
        <v>119.45</v>
      </c>
      <c r="F21" s="18">
        <v>100.8</v>
      </c>
      <c r="G21" s="11">
        <v>0</v>
      </c>
      <c r="H21" s="11">
        <v>0</v>
      </c>
      <c r="I21" s="11"/>
      <c r="J21" s="34" t="s">
        <v>66</v>
      </c>
      <c r="K21" s="83"/>
      <c r="L21" s="83"/>
      <c r="M21" s="83"/>
      <c r="N21" s="83"/>
      <c r="O21" s="76"/>
      <c r="P21" s="76"/>
      <c r="Q21" s="76"/>
      <c r="R21" s="4"/>
    </row>
    <row r="22" spans="1:19" ht="54.75" customHeight="1" x14ac:dyDescent="0.25">
      <c r="A22" s="84" t="s">
        <v>11</v>
      </c>
      <c r="B22" s="84"/>
      <c r="C22" s="84"/>
      <c r="D22" s="84"/>
      <c r="E22" s="84"/>
      <c r="F22" s="84"/>
      <c r="G22" s="84"/>
      <c r="H22" s="84"/>
      <c r="I22" s="84"/>
      <c r="J22" s="84"/>
      <c r="K22" s="2"/>
    </row>
    <row r="23" spans="1:19" ht="100.5" customHeight="1" x14ac:dyDescent="0.25">
      <c r="A23" s="36" t="s">
        <v>30</v>
      </c>
      <c r="B23" s="34" t="s">
        <v>7</v>
      </c>
      <c r="C23" s="34" t="s">
        <v>10</v>
      </c>
      <c r="D23" s="33">
        <f t="shared" si="0"/>
        <v>5139.2299999999996</v>
      </c>
      <c r="E23" s="34">
        <v>2192.54</v>
      </c>
      <c r="F23" s="11">
        <v>982.23</v>
      </c>
      <c r="G23" s="11">
        <v>982.23</v>
      </c>
      <c r="H23" s="11">
        <v>982.23</v>
      </c>
      <c r="I23" s="11"/>
      <c r="J23" s="34" t="s">
        <v>27</v>
      </c>
      <c r="K23" s="2"/>
    </row>
    <row r="24" spans="1:19" ht="18.75" x14ac:dyDescent="0.25">
      <c r="A24" s="79" t="s">
        <v>53</v>
      </c>
      <c r="B24" s="79"/>
      <c r="C24" s="79"/>
      <c r="D24" s="79"/>
      <c r="E24" s="79"/>
      <c r="F24" s="79"/>
      <c r="G24" s="79"/>
      <c r="H24" s="79"/>
      <c r="I24" s="79"/>
      <c r="J24" s="79"/>
      <c r="K24" s="2"/>
    </row>
    <row r="25" spans="1:19" ht="102" customHeight="1" x14ac:dyDescent="0.25">
      <c r="A25" s="10" t="s">
        <v>31</v>
      </c>
      <c r="B25" s="34" t="s">
        <v>7</v>
      </c>
      <c r="C25" s="34" t="s">
        <v>10</v>
      </c>
      <c r="D25" s="33">
        <f t="shared" si="0"/>
        <v>4201.8500000000004</v>
      </c>
      <c r="E25" s="12">
        <v>251.36</v>
      </c>
      <c r="F25" s="18">
        <v>3594.49</v>
      </c>
      <c r="G25" s="11">
        <v>178</v>
      </c>
      <c r="H25" s="11">
        <v>178</v>
      </c>
      <c r="I25" s="13"/>
      <c r="J25" s="34" t="s">
        <v>66</v>
      </c>
      <c r="K25" s="83"/>
      <c r="L25" s="83"/>
      <c r="M25" s="83"/>
      <c r="N25" s="83"/>
      <c r="O25" s="76"/>
      <c r="P25" s="76"/>
      <c r="Q25" s="76"/>
      <c r="R25" s="4"/>
      <c r="S25" s="4"/>
    </row>
    <row r="26" spans="1:19" ht="18.75" x14ac:dyDescent="0.25">
      <c r="A26" s="79" t="s">
        <v>46</v>
      </c>
      <c r="B26" s="79"/>
      <c r="C26" s="79"/>
      <c r="D26" s="79"/>
      <c r="E26" s="79"/>
      <c r="F26" s="79"/>
      <c r="G26" s="79"/>
      <c r="H26" s="79"/>
      <c r="I26" s="79"/>
      <c r="J26" s="79"/>
      <c r="K26" s="2"/>
    </row>
    <row r="27" spans="1:19" ht="206.25" x14ac:dyDescent="0.25">
      <c r="A27" s="36" t="s">
        <v>60</v>
      </c>
      <c r="B27" s="34" t="s">
        <v>7</v>
      </c>
      <c r="C27" s="34" t="s">
        <v>10</v>
      </c>
      <c r="D27" s="33">
        <f t="shared" si="0"/>
        <v>229.655</v>
      </c>
      <c r="E27" s="12">
        <v>94.655000000000001</v>
      </c>
      <c r="F27" s="34">
        <v>135</v>
      </c>
      <c r="G27" s="34">
        <v>0</v>
      </c>
      <c r="H27" s="34">
        <v>0</v>
      </c>
      <c r="I27" s="34"/>
      <c r="J27" s="34" t="s">
        <v>66</v>
      </c>
      <c r="K27" s="83"/>
      <c r="L27" s="89"/>
      <c r="M27" s="89"/>
      <c r="N27" s="89"/>
    </row>
    <row r="28" spans="1:19" ht="113.25" customHeight="1" x14ac:dyDescent="0.25">
      <c r="A28" s="36" t="s">
        <v>59</v>
      </c>
      <c r="B28" s="34" t="s">
        <v>7</v>
      </c>
      <c r="C28" s="34" t="s">
        <v>10</v>
      </c>
      <c r="D28" s="33">
        <f t="shared" si="0"/>
        <v>169.20999999999998</v>
      </c>
      <c r="E28" s="22">
        <v>69.209999999999994</v>
      </c>
      <c r="F28" s="34">
        <v>100</v>
      </c>
      <c r="G28" s="34">
        <v>0</v>
      </c>
      <c r="H28" s="34">
        <v>0</v>
      </c>
      <c r="I28" s="34"/>
      <c r="J28" s="34" t="s">
        <v>66</v>
      </c>
      <c r="K28" s="83"/>
      <c r="L28" s="89"/>
      <c r="M28" s="89"/>
      <c r="N28" s="89"/>
    </row>
    <row r="29" spans="1:19" ht="117.75" customHeight="1" x14ac:dyDescent="0.25">
      <c r="A29" s="15" t="s">
        <v>61</v>
      </c>
      <c r="B29" s="34" t="s">
        <v>7</v>
      </c>
      <c r="C29" s="34" t="s">
        <v>10</v>
      </c>
      <c r="D29" s="33">
        <f t="shared" si="0"/>
        <v>2687.67</v>
      </c>
      <c r="E29" s="12">
        <v>25.5</v>
      </c>
      <c r="F29" s="12">
        <v>997.39</v>
      </c>
      <c r="G29" s="34">
        <v>832.39</v>
      </c>
      <c r="H29" s="34">
        <v>832.39</v>
      </c>
      <c r="I29" s="34"/>
      <c r="J29" s="34" t="s">
        <v>66</v>
      </c>
      <c r="K29" s="83"/>
      <c r="L29" s="83"/>
      <c r="M29" s="83"/>
      <c r="N29" s="83"/>
    </row>
    <row r="30" spans="1:19" ht="139.5" customHeight="1" x14ac:dyDescent="0.25">
      <c r="A30" s="10" t="s">
        <v>56</v>
      </c>
      <c r="B30" s="43" t="s">
        <v>68</v>
      </c>
      <c r="C30" s="43" t="s">
        <v>10</v>
      </c>
      <c r="D30" s="42">
        <f t="shared" si="0"/>
        <v>64</v>
      </c>
      <c r="E30" s="12">
        <v>0</v>
      </c>
      <c r="F30" s="12">
        <v>64</v>
      </c>
      <c r="G30" s="43">
        <v>0</v>
      </c>
      <c r="H30" s="43">
        <v>0</v>
      </c>
      <c r="I30" s="43"/>
      <c r="J30" s="43" t="s">
        <v>66</v>
      </c>
      <c r="K30" s="44"/>
      <c r="L30" s="44"/>
      <c r="M30" s="44"/>
      <c r="N30" s="44"/>
    </row>
    <row r="31" spans="1:19" ht="18.75" x14ac:dyDescent="0.25">
      <c r="A31" s="90" t="s">
        <v>12</v>
      </c>
      <c r="B31" s="37" t="s">
        <v>32</v>
      </c>
      <c r="C31" s="35"/>
      <c r="D31" s="37">
        <f>D32+D33</f>
        <v>251928.549</v>
      </c>
      <c r="E31" s="37">
        <f>E32+E33</f>
        <v>63251.209000000003</v>
      </c>
      <c r="F31" s="37">
        <f t="shared" ref="F31:H31" si="1">F32+F33</f>
        <v>65546.64</v>
      </c>
      <c r="G31" s="37">
        <f t="shared" si="1"/>
        <v>61565.35</v>
      </c>
      <c r="H31" s="37">
        <f t="shared" si="1"/>
        <v>61565.35</v>
      </c>
      <c r="I31" s="14"/>
      <c r="J31" s="91"/>
      <c r="K31" s="2"/>
    </row>
    <row r="32" spans="1:19" ht="37.5" x14ac:dyDescent="0.25">
      <c r="A32" s="90"/>
      <c r="B32" s="37" t="s">
        <v>10</v>
      </c>
      <c r="C32" s="35"/>
      <c r="D32" s="37">
        <f>E32+F32+G32+H32+I32</f>
        <v>111423.549</v>
      </c>
      <c r="E32" s="23">
        <f>E20+E23+E25+E27+E29+E28+E21+E30</f>
        <v>27734.208999999999</v>
      </c>
      <c r="F32" s="23">
        <f t="shared" ref="F32:H32" si="2">F20+F23+F25+F27+F29+F28+F21+F30</f>
        <v>30550.639999999996</v>
      </c>
      <c r="G32" s="23">
        <f t="shared" si="2"/>
        <v>26569.35</v>
      </c>
      <c r="H32" s="23">
        <f t="shared" si="2"/>
        <v>26569.35</v>
      </c>
      <c r="I32" s="14"/>
      <c r="J32" s="91"/>
      <c r="K32" s="2"/>
    </row>
    <row r="33" spans="1:21" ht="24.75" customHeight="1" x14ac:dyDescent="0.25">
      <c r="A33" s="90"/>
      <c r="B33" s="37" t="s">
        <v>8</v>
      </c>
      <c r="C33" s="35"/>
      <c r="D33" s="37">
        <f>E33+F33+G33+H33+I33</f>
        <v>140505</v>
      </c>
      <c r="E33" s="37">
        <f>E19</f>
        <v>35517</v>
      </c>
      <c r="F33" s="37">
        <f t="shared" ref="F33:H33" si="3">F19</f>
        <v>34996</v>
      </c>
      <c r="G33" s="37">
        <f t="shared" si="3"/>
        <v>34996</v>
      </c>
      <c r="H33" s="37">
        <f t="shared" si="3"/>
        <v>34996</v>
      </c>
      <c r="I33" s="14"/>
      <c r="J33" s="91"/>
      <c r="K33" s="2"/>
    </row>
    <row r="34" spans="1:21" ht="26.25" customHeight="1" x14ac:dyDescent="0.25">
      <c r="A34" s="79" t="s">
        <v>33</v>
      </c>
      <c r="B34" s="79"/>
      <c r="C34" s="79"/>
      <c r="D34" s="79"/>
      <c r="E34" s="79"/>
      <c r="F34" s="79"/>
      <c r="G34" s="79"/>
      <c r="H34" s="79"/>
      <c r="I34" s="79"/>
      <c r="J34" s="79"/>
      <c r="K34" s="2"/>
    </row>
    <row r="35" spans="1:21" ht="96.75" customHeight="1" x14ac:dyDescent="0.25">
      <c r="A35" s="36" t="s">
        <v>9</v>
      </c>
      <c r="B35" s="34" t="s">
        <v>7</v>
      </c>
      <c r="C35" s="34" t="s">
        <v>10</v>
      </c>
      <c r="D35" s="21">
        <f>E35+F35+G35+H35+I35</f>
        <v>190216.856</v>
      </c>
      <c r="E35" s="22">
        <v>48653.735999999997</v>
      </c>
      <c r="F35" s="12">
        <v>47435.8</v>
      </c>
      <c r="G35" s="34">
        <v>47063.66</v>
      </c>
      <c r="H35" s="34">
        <v>47063.66</v>
      </c>
      <c r="I35" s="34"/>
      <c r="J35" s="34" t="s">
        <v>66</v>
      </c>
      <c r="K35" s="87"/>
      <c r="L35" s="88"/>
      <c r="M35" s="88"/>
      <c r="N35" s="88"/>
      <c r="O35" s="76"/>
      <c r="P35" s="76"/>
      <c r="Q35" s="76"/>
      <c r="R35" s="4"/>
      <c r="S35" s="4"/>
      <c r="T35" s="4"/>
      <c r="U35" s="4"/>
    </row>
    <row r="36" spans="1:21" ht="111.75" customHeight="1" x14ac:dyDescent="0.25">
      <c r="A36" s="45" t="s">
        <v>69</v>
      </c>
      <c r="B36" s="34" t="s">
        <v>7</v>
      </c>
      <c r="C36" s="34" t="s">
        <v>10</v>
      </c>
      <c r="D36" s="21">
        <f t="shared" ref="D36:D57" si="4">E36+F36+G36+H36+I36</f>
        <v>1984.9699999999998</v>
      </c>
      <c r="E36" s="22">
        <v>256.11</v>
      </c>
      <c r="F36" s="12">
        <v>1728.86</v>
      </c>
      <c r="G36" s="34">
        <v>0</v>
      </c>
      <c r="H36" s="34">
        <v>0</v>
      </c>
      <c r="I36" s="34"/>
      <c r="J36" s="34" t="s">
        <v>66</v>
      </c>
      <c r="K36" s="87"/>
      <c r="L36" s="88"/>
      <c r="M36" s="88"/>
      <c r="N36" s="88"/>
      <c r="O36" s="76"/>
      <c r="P36" s="76"/>
      <c r="Q36" s="76"/>
      <c r="R36" s="76"/>
    </row>
    <row r="37" spans="1:21" ht="168.75" x14ac:dyDescent="0.25">
      <c r="A37" s="10" t="s">
        <v>15</v>
      </c>
      <c r="B37" s="34" t="s">
        <v>7</v>
      </c>
      <c r="C37" s="34" t="s">
        <v>8</v>
      </c>
      <c r="D37" s="21">
        <f t="shared" si="4"/>
        <v>440885</v>
      </c>
      <c r="E37" s="12">
        <v>108752</v>
      </c>
      <c r="F37" s="11">
        <v>110711</v>
      </c>
      <c r="G37" s="11">
        <v>110711</v>
      </c>
      <c r="H37" s="11">
        <v>110711</v>
      </c>
      <c r="I37" s="13"/>
      <c r="J37" s="34" t="s">
        <v>66</v>
      </c>
    </row>
    <row r="38" spans="1:21" ht="18.75" x14ac:dyDescent="0.25">
      <c r="A38" s="79" t="s">
        <v>45</v>
      </c>
      <c r="B38" s="79"/>
      <c r="C38" s="79"/>
      <c r="D38" s="79"/>
      <c r="E38" s="79"/>
      <c r="F38" s="79"/>
      <c r="G38" s="79"/>
      <c r="H38" s="79"/>
      <c r="I38" s="79"/>
      <c r="J38" s="79"/>
    </row>
    <row r="39" spans="1:21" ht="131.25" x14ac:dyDescent="0.25">
      <c r="A39" s="10" t="s">
        <v>14</v>
      </c>
      <c r="B39" s="34" t="s">
        <v>7</v>
      </c>
      <c r="C39" s="34" t="s">
        <v>8</v>
      </c>
      <c r="D39" s="21">
        <f t="shared" si="4"/>
        <v>13180</v>
      </c>
      <c r="E39" s="12">
        <v>3385</v>
      </c>
      <c r="F39" s="11">
        <v>3265</v>
      </c>
      <c r="G39" s="11">
        <v>3265</v>
      </c>
      <c r="H39" s="11">
        <v>3265</v>
      </c>
      <c r="I39" s="13"/>
      <c r="J39" s="34" t="s">
        <v>66</v>
      </c>
    </row>
    <row r="40" spans="1:21" ht="88.5" customHeight="1" x14ac:dyDescent="0.25">
      <c r="A40" s="10" t="s">
        <v>30</v>
      </c>
      <c r="B40" s="34" t="s">
        <v>7</v>
      </c>
      <c r="C40" s="34" t="s">
        <v>10</v>
      </c>
      <c r="D40" s="21">
        <f t="shared" si="4"/>
        <v>576.58000000000004</v>
      </c>
      <c r="E40" s="34">
        <v>247</v>
      </c>
      <c r="F40" s="11">
        <v>109.86</v>
      </c>
      <c r="G40" s="11">
        <v>109.86</v>
      </c>
      <c r="H40" s="11">
        <v>109.86</v>
      </c>
      <c r="I40" s="13"/>
      <c r="J40" s="34" t="s">
        <v>66</v>
      </c>
    </row>
    <row r="41" spans="1:21" ht="26.25" customHeight="1" x14ac:dyDescent="0.25">
      <c r="A41" s="79" t="s">
        <v>34</v>
      </c>
      <c r="B41" s="79"/>
      <c r="C41" s="79"/>
      <c r="D41" s="79"/>
      <c r="E41" s="79"/>
      <c r="F41" s="79"/>
      <c r="G41" s="79"/>
      <c r="H41" s="79"/>
      <c r="I41" s="79"/>
      <c r="J41" s="79"/>
    </row>
    <row r="42" spans="1:21" ht="135.75" customHeight="1" x14ac:dyDescent="0.25">
      <c r="A42" s="15" t="s">
        <v>58</v>
      </c>
      <c r="B42" s="12" t="s">
        <v>7</v>
      </c>
      <c r="C42" s="12" t="s">
        <v>8</v>
      </c>
      <c r="D42" s="21">
        <f t="shared" si="4"/>
        <v>733.93</v>
      </c>
      <c r="E42" s="12">
        <v>733.93</v>
      </c>
      <c r="F42" s="12">
        <v>0</v>
      </c>
      <c r="G42" s="12">
        <v>0</v>
      </c>
      <c r="H42" s="12">
        <v>0</v>
      </c>
      <c r="I42" s="16"/>
      <c r="J42" s="34" t="s">
        <v>66</v>
      </c>
    </row>
    <row r="43" spans="1:21" ht="139.5" customHeight="1" x14ac:dyDescent="0.25">
      <c r="A43" s="17" t="s">
        <v>62</v>
      </c>
      <c r="B43" s="12" t="s">
        <v>7</v>
      </c>
      <c r="C43" s="12" t="s">
        <v>10</v>
      </c>
      <c r="D43" s="21">
        <f t="shared" si="4"/>
        <v>15461.387999999999</v>
      </c>
      <c r="E43" s="12">
        <v>1225.768</v>
      </c>
      <c r="F43" s="18">
        <v>10283.84</v>
      </c>
      <c r="G43" s="18">
        <v>1975.89</v>
      </c>
      <c r="H43" s="18">
        <v>1975.89</v>
      </c>
      <c r="I43" s="11"/>
      <c r="J43" s="34" t="s">
        <v>66</v>
      </c>
      <c r="K43" s="87"/>
      <c r="L43" s="88"/>
      <c r="M43" s="88"/>
      <c r="N43" s="88"/>
      <c r="O43" s="76"/>
      <c r="P43" s="76"/>
      <c r="Q43" s="76"/>
      <c r="R43" s="76"/>
      <c r="S43" s="4"/>
    </row>
    <row r="44" spans="1:21" ht="112.5" customHeight="1" x14ac:dyDescent="0.25">
      <c r="A44" s="17" t="s">
        <v>65</v>
      </c>
      <c r="B44" s="12" t="s">
        <v>63</v>
      </c>
      <c r="C44" s="12" t="s">
        <v>10</v>
      </c>
      <c r="D44" s="21">
        <f t="shared" si="4"/>
        <v>4000</v>
      </c>
      <c r="E44" s="12">
        <v>0</v>
      </c>
      <c r="F44" s="18">
        <v>0</v>
      </c>
      <c r="G44" s="18">
        <v>1000</v>
      </c>
      <c r="H44" s="18">
        <v>3000</v>
      </c>
      <c r="I44" s="11"/>
      <c r="J44" s="34" t="s">
        <v>66</v>
      </c>
    </row>
    <row r="45" spans="1:21" ht="35.25" customHeight="1" x14ac:dyDescent="0.25">
      <c r="A45" s="79" t="s">
        <v>46</v>
      </c>
      <c r="B45" s="79"/>
      <c r="C45" s="79"/>
      <c r="D45" s="79"/>
      <c r="E45" s="79"/>
      <c r="F45" s="79"/>
      <c r="G45" s="79"/>
      <c r="H45" s="79"/>
      <c r="I45" s="79"/>
      <c r="J45" s="79"/>
    </row>
    <row r="46" spans="1:21" ht="37.5" x14ac:dyDescent="0.25">
      <c r="A46" s="92" t="s">
        <v>64</v>
      </c>
      <c r="B46" s="34" t="s">
        <v>7</v>
      </c>
      <c r="C46" s="34" t="s">
        <v>10</v>
      </c>
      <c r="D46" s="21">
        <f t="shared" si="4"/>
        <v>1878.5129999999999</v>
      </c>
      <c r="E46" s="20">
        <v>928.51300000000003</v>
      </c>
      <c r="F46" s="18">
        <v>550</v>
      </c>
      <c r="G46" s="11">
        <v>0</v>
      </c>
      <c r="H46" s="11">
        <v>400</v>
      </c>
      <c r="I46" s="34"/>
      <c r="J46" s="81" t="s">
        <v>66</v>
      </c>
    </row>
    <row r="47" spans="1:21" ht="58.5" customHeight="1" x14ac:dyDescent="0.25">
      <c r="A47" s="92"/>
      <c r="B47" s="34" t="s">
        <v>7</v>
      </c>
      <c r="C47" s="34" t="s">
        <v>8</v>
      </c>
      <c r="D47" s="21">
        <f t="shared" si="4"/>
        <v>0</v>
      </c>
      <c r="E47" s="34">
        <v>0</v>
      </c>
      <c r="F47" s="18">
        <v>0</v>
      </c>
      <c r="G47" s="11">
        <v>0</v>
      </c>
      <c r="H47" s="11">
        <v>0</v>
      </c>
      <c r="I47" s="11"/>
      <c r="J47" s="81"/>
    </row>
    <row r="48" spans="1:21" ht="52.5" customHeight="1" x14ac:dyDescent="0.25">
      <c r="A48" s="92"/>
      <c r="B48" s="34" t="s">
        <v>54</v>
      </c>
      <c r="C48" s="34" t="s">
        <v>47</v>
      </c>
      <c r="D48" s="21">
        <f t="shared" si="4"/>
        <v>993.24800000000005</v>
      </c>
      <c r="E48" s="34">
        <v>993.24800000000005</v>
      </c>
      <c r="F48" s="18">
        <v>0</v>
      </c>
      <c r="G48" s="11">
        <v>0</v>
      </c>
      <c r="H48" s="11">
        <v>0</v>
      </c>
      <c r="I48" s="11"/>
      <c r="J48" s="81"/>
    </row>
    <row r="49" spans="1:20" ht="18.75" customHeight="1" x14ac:dyDescent="0.25">
      <c r="A49" s="92" t="s">
        <v>77</v>
      </c>
      <c r="B49" s="81" t="s">
        <v>7</v>
      </c>
      <c r="C49" s="34" t="s">
        <v>10</v>
      </c>
      <c r="D49" s="21">
        <f t="shared" si="4"/>
        <v>405</v>
      </c>
      <c r="E49" s="31">
        <v>45</v>
      </c>
      <c r="F49" s="12">
        <v>180</v>
      </c>
      <c r="G49" s="34">
        <v>180</v>
      </c>
      <c r="H49" s="34">
        <v>0</v>
      </c>
      <c r="I49" s="34"/>
      <c r="J49" s="81" t="s">
        <v>66</v>
      </c>
    </row>
    <row r="50" spans="1:20" ht="82.5" customHeight="1" x14ac:dyDescent="0.25">
      <c r="A50" s="92"/>
      <c r="B50" s="81"/>
      <c r="C50" s="34" t="s">
        <v>8</v>
      </c>
      <c r="D50" s="21">
        <f t="shared" si="4"/>
        <v>0</v>
      </c>
      <c r="E50" s="34">
        <v>0</v>
      </c>
      <c r="F50" s="11"/>
      <c r="G50" s="11">
        <v>0</v>
      </c>
      <c r="H50" s="11"/>
      <c r="I50" s="11"/>
      <c r="J50" s="81"/>
    </row>
    <row r="51" spans="1:20" ht="43.5" customHeight="1" x14ac:dyDescent="0.25">
      <c r="A51" s="92"/>
      <c r="B51" s="81"/>
      <c r="C51" s="34" t="s">
        <v>47</v>
      </c>
      <c r="D51" s="21">
        <f t="shared" si="4"/>
        <v>0</v>
      </c>
      <c r="E51" s="34">
        <v>0</v>
      </c>
      <c r="F51" s="11"/>
      <c r="G51" s="11"/>
      <c r="H51" s="11"/>
      <c r="I51" s="11"/>
      <c r="J51" s="81"/>
      <c r="K51" s="95"/>
      <c r="L51" s="76"/>
      <c r="M51" s="76"/>
      <c r="N51" s="76"/>
      <c r="O51" s="76"/>
      <c r="P51" s="4"/>
      <c r="Q51" s="4"/>
      <c r="R51" s="4"/>
      <c r="S51" s="4"/>
      <c r="T51" s="4"/>
    </row>
    <row r="52" spans="1:20" ht="43.5" customHeight="1" x14ac:dyDescent="0.25">
      <c r="A52" s="81" t="s">
        <v>57</v>
      </c>
      <c r="B52" s="81" t="s">
        <v>7</v>
      </c>
      <c r="C52" s="34" t="s">
        <v>10</v>
      </c>
      <c r="D52" s="21">
        <f t="shared" si="4"/>
        <v>148.52199999999999</v>
      </c>
      <c r="E52" s="22">
        <v>148.52199999999999</v>
      </c>
      <c r="F52" s="11"/>
      <c r="G52" s="11"/>
      <c r="H52" s="11"/>
      <c r="I52" s="11"/>
      <c r="J52" s="81" t="s">
        <v>66</v>
      </c>
    </row>
    <row r="53" spans="1:20" ht="70.5" customHeight="1" x14ac:dyDescent="0.25">
      <c r="A53" s="81"/>
      <c r="B53" s="81"/>
      <c r="C53" s="34" t="s">
        <v>8</v>
      </c>
      <c r="D53" s="21">
        <f t="shared" si="4"/>
        <v>0</v>
      </c>
      <c r="E53" s="34">
        <v>0</v>
      </c>
      <c r="F53" s="11"/>
      <c r="G53" s="11"/>
      <c r="H53" s="11"/>
      <c r="I53" s="11"/>
      <c r="J53" s="81"/>
    </row>
    <row r="54" spans="1:20" ht="45.75" customHeight="1" x14ac:dyDescent="0.25">
      <c r="A54" s="81"/>
      <c r="B54" s="81"/>
      <c r="C54" s="34" t="s">
        <v>47</v>
      </c>
      <c r="D54" s="21">
        <f t="shared" si="4"/>
        <v>0</v>
      </c>
      <c r="E54" s="34">
        <v>0</v>
      </c>
      <c r="F54" s="11"/>
      <c r="G54" s="11"/>
      <c r="H54" s="11"/>
      <c r="I54" s="11"/>
      <c r="J54" s="81"/>
    </row>
    <row r="55" spans="1:20" ht="35.25" customHeight="1" x14ac:dyDescent="0.25">
      <c r="A55" s="81" t="s">
        <v>55</v>
      </c>
      <c r="B55" s="81" t="s">
        <v>7</v>
      </c>
      <c r="C55" s="34" t="s">
        <v>10</v>
      </c>
      <c r="D55" s="21">
        <f t="shared" si="4"/>
        <v>435</v>
      </c>
      <c r="E55" s="19">
        <v>0</v>
      </c>
      <c r="F55" s="12">
        <v>215</v>
      </c>
      <c r="G55" s="34">
        <v>220</v>
      </c>
      <c r="H55" s="34">
        <v>0</v>
      </c>
      <c r="I55" s="34"/>
      <c r="J55" s="81" t="s">
        <v>66</v>
      </c>
    </row>
    <row r="56" spans="1:20" ht="71.25" customHeight="1" x14ac:dyDescent="0.25">
      <c r="A56" s="81"/>
      <c r="B56" s="81"/>
      <c r="C56" s="34" t="s">
        <v>8</v>
      </c>
      <c r="D56" s="21">
        <f t="shared" si="4"/>
        <v>0</v>
      </c>
      <c r="E56" s="34">
        <v>0</v>
      </c>
      <c r="F56" s="11"/>
      <c r="G56" s="11"/>
      <c r="H56" s="11"/>
      <c r="I56" s="11"/>
      <c r="J56" s="81"/>
    </row>
    <row r="57" spans="1:20" ht="39" customHeight="1" x14ac:dyDescent="0.25">
      <c r="A57" s="81"/>
      <c r="B57" s="81"/>
      <c r="C57" s="34" t="s">
        <v>47</v>
      </c>
      <c r="D57" s="21">
        <f t="shared" si="4"/>
        <v>0</v>
      </c>
      <c r="E57" s="34">
        <v>0</v>
      </c>
      <c r="F57" s="11"/>
      <c r="G57" s="11"/>
      <c r="H57" s="11"/>
      <c r="I57" s="11"/>
      <c r="J57" s="81"/>
      <c r="L57" s="5"/>
    </row>
    <row r="58" spans="1:20" ht="33.75" customHeight="1" x14ac:dyDescent="0.25">
      <c r="A58" s="96" t="s">
        <v>16</v>
      </c>
      <c r="B58" s="97"/>
      <c r="C58" s="37" t="s">
        <v>13</v>
      </c>
      <c r="D58" s="37">
        <f>D59+D60+D61</f>
        <v>670899.00699999998</v>
      </c>
      <c r="E58" s="23">
        <f>E59+E60+E61</f>
        <v>165368.82699999999</v>
      </c>
      <c r="F58" s="23">
        <f t="shared" ref="F58" si="5">F59+F60+F61</f>
        <v>174479.35999999999</v>
      </c>
      <c r="G58" s="23">
        <f t="shared" ref="G58" si="6">G59+G60+G61</f>
        <v>164525.41</v>
      </c>
      <c r="H58" s="23">
        <f t="shared" ref="H58" si="7">H59+H60+H61</f>
        <v>166525.41</v>
      </c>
      <c r="I58" s="23"/>
      <c r="J58" s="97"/>
      <c r="L58" s="5"/>
    </row>
    <row r="59" spans="1:20" ht="32.25" customHeight="1" x14ac:dyDescent="0.25">
      <c r="A59" s="96"/>
      <c r="B59" s="97"/>
      <c r="C59" s="37" t="s">
        <v>10</v>
      </c>
      <c r="D59" s="23">
        <f>E59+F59+G59+H59+I59</f>
        <v>215106.829</v>
      </c>
      <c r="E59" s="23">
        <f>E35+E40+E43+E46+E52+E36+E49+E55</f>
        <v>51504.648999999998</v>
      </c>
      <c r="F59" s="23">
        <f t="shared" ref="F59" si="8">F35+F40+F43+F46+F52+F36+F49+F55</f>
        <v>60503.360000000001</v>
      </c>
      <c r="G59" s="23">
        <f>G35+G40+G43+G46+G52+G36+G49+G55+G44</f>
        <v>50549.41</v>
      </c>
      <c r="H59" s="23">
        <f>H35+H40+H43+H46+H52+H36+H49+H55+H44</f>
        <v>52549.41</v>
      </c>
      <c r="I59" s="23"/>
      <c r="J59" s="97"/>
      <c r="L59" s="5"/>
    </row>
    <row r="60" spans="1:20" ht="34.5" customHeight="1" x14ac:dyDescent="0.25">
      <c r="A60" s="96"/>
      <c r="B60" s="97"/>
      <c r="C60" s="37" t="s">
        <v>8</v>
      </c>
      <c r="D60" s="23">
        <f t="shared" ref="D60:D61" si="9">E60+F60+G60+H60+I60</f>
        <v>454798.93</v>
      </c>
      <c r="E60" s="23">
        <f>E37+E39+E42</f>
        <v>112870.93</v>
      </c>
      <c r="F60" s="23">
        <f t="shared" ref="F60:H60" si="10">F37+F39+F42</f>
        <v>113976</v>
      </c>
      <c r="G60" s="23">
        <f t="shared" si="10"/>
        <v>113976</v>
      </c>
      <c r="H60" s="23">
        <f t="shared" si="10"/>
        <v>113976</v>
      </c>
      <c r="I60" s="23"/>
      <c r="J60" s="97"/>
      <c r="L60" s="5"/>
    </row>
    <row r="61" spans="1:20" ht="45.75" customHeight="1" x14ac:dyDescent="0.25">
      <c r="A61" s="96"/>
      <c r="B61" s="97"/>
      <c r="C61" s="37" t="s">
        <v>47</v>
      </c>
      <c r="D61" s="23">
        <f t="shared" si="9"/>
        <v>993.24800000000005</v>
      </c>
      <c r="E61" s="37">
        <f>E48</f>
        <v>993.24800000000005</v>
      </c>
      <c r="F61" s="37">
        <f t="shared" ref="F61:H61" si="11">F48</f>
        <v>0</v>
      </c>
      <c r="G61" s="37">
        <f t="shared" si="11"/>
        <v>0</v>
      </c>
      <c r="H61" s="37">
        <f t="shared" si="11"/>
        <v>0</v>
      </c>
      <c r="I61" s="37"/>
      <c r="J61" s="97"/>
      <c r="L61" s="5"/>
    </row>
    <row r="62" spans="1:20" ht="36" customHeight="1" x14ac:dyDescent="0.25">
      <c r="A62" s="98" t="s">
        <v>35</v>
      </c>
      <c r="B62" s="98"/>
      <c r="C62" s="98"/>
      <c r="D62" s="98"/>
      <c r="E62" s="98"/>
      <c r="F62" s="98"/>
      <c r="G62" s="98"/>
      <c r="H62" s="98"/>
      <c r="I62" s="98"/>
      <c r="J62" s="98"/>
    </row>
    <row r="63" spans="1:20" ht="59.25" customHeight="1" x14ac:dyDescent="0.25">
      <c r="A63" s="99" t="s">
        <v>36</v>
      </c>
      <c r="B63" s="99"/>
      <c r="C63" s="99"/>
      <c r="D63" s="99"/>
      <c r="E63" s="99"/>
      <c r="F63" s="99"/>
      <c r="G63" s="99"/>
      <c r="H63" s="99"/>
      <c r="I63" s="99"/>
      <c r="J63" s="99"/>
    </row>
    <row r="64" spans="1:20" ht="159.75" customHeight="1" x14ac:dyDescent="0.25">
      <c r="A64" s="17" t="s">
        <v>9</v>
      </c>
      <c r="B64" s="12" t="s">
        <v>7</v>
      </c>
      <c r="C64" s="12" t="s">
        <v>10</v>
      </c>
      <c r="D64" s="26">
        <f>E64+F64+G64+H64+I64</f>
        <v>47803.048000000003</v>
      </c>
      <c r="E64" s="12">
        <v>11285.338</v>
      </c>
      <c r="F64" s="18">
        <v>12172.57</v>
      </c>
      <c r="G64" s="18">
        <v>12172.57</v>
      </c>
      <c r="H64" s="18">
        <v>12172.57</v>
      </c>
      <c r="I64" s="25"/>
      <c r="J64" s="34" t="s">
        <v>66</v>
      </c>
    </row>
    <row r="65" spans="1:24" s="3" customFormat="1" ht="123.75" customHeight="1" x14ac:dyDescent="0.25">
      <c r="A65" s="15" t="s">
        <v>56</v>
      </c>
      <c r="B65" s="12" t="s">
        <v>7</v>
      </c>
      <c r="C65" s="12" t="s">
        <v>10</v>
      </c>
      <c r="D65" s="40">
        <f>E65+F65+G65+H65+I65</f>
        <v>655.29999999999995</v>
      </c>
      <c r="E65" s="12">
        <v>39</v>
      </c>
      <c r="F65" s="12">
        <v>616.29999999999995</v>
      </c>
      <c r="G65" s="12">
        <v>0</v>
      </c>
      <c r="H65" s="12">
        <v>0</v>
      </c>
      <c r="I65" s="25"/>
      <c r="J65" s="34" t="s">
        <v>67</v>
      </c>
      <c r="O65" s="78"/>
      <c r="P65" s="78"/>
      <c r="Q65" s="78"/>
      <c r="R65" s="78"/>
      <c r="S65" s="53"/>
      <c r="T65" s="53"/>
      <c r="U65" s="53"/>
      <c r="V65" s="53"/>
      <c r="W65" s="53"/>
      <c r="X65" s="53"/>
    </row>
    <row r="66" spans="1:24" ht="31.5" customHeight="1" x14ac:dyDescent="0.25">
      <c r="A66" s="100" t="s">
        <v>34</v>
      </c>
      <c r="B66" s="100"/>
      <c r="C66" s="100"/>
      <c r="D66" s="100"/>
      <c r="E66" s="100"/>
      <c r="F66" s="100"/>
      <c r="G66" s="100"/>
      <c r="H66" s="100"/>
      <c r="I66" s="100"/>
      <c r="J66" s="100"/>
    </row>
    <row r="67" spans="1:24" ht="133.5" customHeight="1" x14ac:dyDescent="0.25">
      <c r="A67" s="12" t="s">
        <v>71</v>
      </c>
      <c r="B67" s="12" t="s">
        <v>7</v>
      </c>
      <c r="C67" s="12" t="s">
        <v>10</v>
      </c>
      <c r="D67" s="47">
        <f>E67+F67+G67+H67+I67</f>
        <v>185</v>
      </c>
      <c r="E67" s="12">
        <v>0</v>
      </c>
      <c r="F67" s="18">
        <v>65</v>
      </c>
      <c r="G67" s="18">
        <v>60</v>
      </c>
      <c r="H67" s="18">
        <v>60</v>
      </c>
      <c r="I67" s="25"/>
      <c r="J67" s="12" t="s">
        <v>66</v>
      </c>
      <c r="K67" s="93"/>
      <c r="L67" s="94"/>
      <c r="M67" s="94"/>
      <c r="N67" s="94"/>
    </row>
    <row r="68" spans="1:24" ht="40.5" customHeight="1" x14ac:dyDescent="0.25">
      <c r="A68" s="79" t="s">
        <v>37</v>
      </c>
      <c r="B68" s="79"/>
      <c r="C68" s="79"/>
      <c r="D68" s="79"/>
      <c r="E68" s="79"/>
      <c r="F68" s="79"/>
      <c r="G68" s="79"/>
      <c r="H68" s="79"/>
      <c r="I68" s="79"/>
      <c r="J68" s="79"/>
      <c r="K68" s="6"/>
      <c r="L68" s="6"/>
      <c r="M68" s="6"/>
    </row>
    <row r="69" spans="1:24" ht="140.25" customHeight="1" x14ac:dyDescent="0.25">
      <c r="A69" s="10" t="s">
        <v>17</v>
      </c>
      <c r="B69" s="34" t="s">
        <v>7</v>
      </c>
      <c r="C69" s="34" t="s">
        <v>8</v>
      </c>
      <c r="D69" s="40">
        <f>E69+F69+G69+H69+I69</f>
        <v>9547</v>
      </c>
      <c r="E69" s="34">
        <v>2500</v>
      </c>
      <c r="F69" s="11">
        <v>2349</v>
      </c>
      <c r="G69" s="11">
        <v>2349</v>
      </c>
      <c r="H69" s="11">
        <v>2349</v>
      </c>
      <c r="I69" s="13"/>
      <c r="J69" s="34" t="s">
        <v>66</v>
      </c>
    </row>
    <row r="70" spans="1:24" ht="139.5" customHeight="1" x14ac:dyDescent="0.25">
      <c r="A70" s="10" t="s">
        <v>38</v>
      </c>
      <c r="B70" s="34" t="s">
        <v>7</v>
      </c>
      <c r="C70" s="34" t="s">
        <v>10</v>
      </c>
      <c r="D70" s="40">
        <f t="shared" ref="D70:D72" si="12">E70+F70+G70+H70+I70</f>
        <v>1552.5740000000001</v>
      </c>
      <c r="E70" s="12">
        <v>695.57399999999996</v>
      </c>
      <c r="F70" s="18">
        <v>857</v>
      </c>
      <c r="G70" s="11">
        <v>0</v>
      </c>
      <c r="H70" s="11">
        <v>0</v>
      </c>
      <c r="I70" s="11"/>
      <c r="J70" s="34" t="s">
        <v>66</v>
      </c>
    </row>
    <row r="71" spans="1:24" ht="192.75" customHeight="1" x14ac:dyDescent="0.25">
      <c r="A71" s="10" t="s">
        <v>70</v>
      </c>
      <c r="B71" s="34" t="s">
        <v>7</v>
      </c>
      <c r="C71" s="34" t="s">
        <v>10</v>
      </c>
      <c r="D71" s="40">
        <f t="shared" si="12"/>
        <v>350.2</v>
      </c>
      <c r="E71" s="34">
        <v>142.19999999999999</v>
      </c>
      <c r="F71" s="18">
        <v>208</v>
      </c>
      <c r="G71" s="11">
        <v>0</v>
      </c>
      <c r="H71" s="11">
        <v>0</v>
      </c>
      <c r="I71" s="11"/>
      <c r="J71" s="34" t="s">
        <v>67</v>
      </c>
      <c r="O71" s="77"/>
      <c r="P71" s="77"/>
      <c r="Q71" s="77"/>
    </row>
    <row r="72" spans="1:24" ht="148.5" customHeight="1" x14ac:dyDescent="0.25">
      <c r="A72" s="10" t="s">
        <v>72</v>
      </c>
      <c r="B72" s="43" t="s">
        <v>7</v>
      </c>
      <c r="C72" s="43" t="s">
        <v>10</v>
      </c>
      <c r="D72" s="47">
        <f t="shared" si="12"/>
        <v>25</v>
      </c>
      <c r="E72" s="43">
        <v>0</v>
      </c>
      <c r="F72" s="18">
        <v>25</v>
      </c>
      <c r="G72" s="11">
        <v>0</v>
      </c>
      <c r="H72" s="11">
        <v>0</v>
      </c>
      <c r="I72" s="11"/>
      <c r="J72" s="43" t="s">
        <v>67</v>
      </c>
      <c r="O72" s="52"/>
      <c r="P72" s="52"/>
      <c r="Q72" s="52"/>
    </row>
    <row r="73" spans="1:24" ht="29.25" customHeight="1" x14ac:dyDescent="0.25">
      <c r="A73" s="96" t="s">
        <v>18</v>
      </c>
      <c r="B73" s="97"/>
      <c r="C73" s="37" t="s">
        <v>13</v>
      </c>
      <c r="D73" s="37">
        <f>D74+D75</f>
        <v>60118.121999999996</v>
      </c>
      <c r="E73" s="37">
        <f>E74+E75</f>
        <v>14662.112000000001</v>
      </c>
      <c r="F73" s="37">
        <f t="shared" ref="F73:H73" si="13">F74+F75</f>
        <v>16292.869999999999</v>
      </c>
      <c r="G73" s="37">
        <f t="shared" si="13"/>
        <v>14581.57</v>
      </c>
      <c r="H73" s="37">
        <f t="shared" si="13"/>
        <v>14581.57</v>
      </c>
      <c r="I73" s="24"/>
      <c r="J73" s="91"/>
    </row>
    <row r="74" spans="1:24" ht="42.75" customHeight="1" x14ac:dyDescent="0.25">
      <c r="A74" s="96"/>
      <c r="B74" s="97"/>
      <c r="C74" s="37" t="s">
        <v>10</v>
      </c>
      <c r="D74" s="37">
        <f>E74+F74+G74+H74+I74</f>
        <v>50571.121999999996</v>
      </c>
      <c r="E74" s="37">
        <f>E64+E70+E71+E65+E67+E72</f>
        <v>12162.112000000001</v>
      </c>
      <c r="F74" s="46">
        <f t="shared" ref="F74:H74" si="14">F64+F70+F71+F65+F67+F72</f>
        <v>13943.869999999999</v>
      </c>
      <c r="G74" s="46">
        <f t="shared" si="14"/>
        <v>12232.57</v>
      </c>
      <c r="H74" s="46">
        <f t="shared" si="14"/>
        <v>12232.57</v>
      </c>
      <c r="I74" s="14"/>
      <c r="J74" s="91"/>
      <c r="K74" s="87"/>
      <c r="L74" s="88"/>
      <c r="M74" s="88"/>
      <c r="N74" s="88"/>
    </row>
    <row r="75" spans="1:24" ht="51.75" customHeight="1" x14ac:dyDescent="0.25">
      <c r="A75" s="96"/>
      <c r="B75" s="97"/>
      <c r="C75" s="37" t="s">
        <v>8</v>
      </c>
      <c r="D75" s="41">
        <f>E75+F75+G75+H75+I75</f>
        <v>9547</v>
      </c>
      <c r="E75" s="37">
        <f>E69</f>
        <v>2500</v>
      </c>
      <c r="F75" s="37">
        <f t="shared" ref="F75:H75" si="15">F69</f>
        <v>2349</v>
      </c>
      <c r="G75" s="37">
        <f t="shared" si="15"/>
        <v>2349</v>
      </c>
      <c r="H75" s="37">
        <f t="shared" si="15"/>
        <v>2349</v>
      </c>
      <c r="I75" s="14"/>
      <c r="J75" s="91"/>
    </row>
    <row r="76" spans="1:24" ht="36" customHeight="1" x14ac:dyDescent="0.25">
      <c r="A76" s="98" t="s">
        <v>39</v>
      </c>
      <c r="B76" s="98"/>
      <c r="C76" s="98"/>
      <c r="D76" s="98"/>
      <c r="E76" s="98"/>
      <c r="F76" s="98"/>
      <c r="G76" s="98"/>
      <c r="H76" s="98"/>
      <c r="I76" s="98"/>
      <c r="J76" s="98"/>
    </row>
    <row r="77" spans="1:24" ht="18.75" x14ac:dyDescent="0.25">
      <c r="A77" s="98" t="s">
        <v>40</v>
      </c>
      <c r="B77" s="98"/>
      <c r="C77" s="98"/>
      <c r="D77" s="98"/>
      <c r="E77" s="98"/>
      <c r="F77" s="98"/>
      <c r="G77" s="98"/>
      <c r="H77" s="98"/>
      <c r="I77" s="98"/>
      <c r="J77" s="98"/>
    </row>
    <row r="78" spans="1:24" ht="121.5" customHeight="1" x14ac:dyDescent="0.25">
      <c r="A78" s="10" t="s">
        <v>72</v>
      </c>
      <c r="B78" s="27" t="s">
        <v>7</v>
      </c>
      <c r="C78" s="27" t="s">
        <v>10</v>
      </c>
      <c r="D78" s="27">
        <f>E78+F78+G78+H78</f>
        <v>300</v>
      </c>
      <c r="E78" s="27">
        <v>60</v>
      </c>
      <c r="F78" s="12">
        <v>120</v>
      </c>
      <c r="G78" s="27">
        <v>60</v>
      </c>
      <c r="H78" s="27">
        <v>60</v>
      </c>
      <c r="I78" s="27"/>
      <c r="J78" s="10" t="s">
        <v>27</v>
      </c>
    </row>
    <row r="79" spans="1:24" ht="73.5" customHeight="1" x14ac:dyDescent="0.25">
      <c r="A79" s="97" t="s">
        <v>19</v>
      </c>
      <c r="B79" s="91"/>
      <c r="C79" s="37" t="s">
        <v>13</v>
      </c>
      <c r="D79" s="37">
        <f>D80+D81</f>
        <v>300</v>
      </c>
      <c r="E79" s="37">
        <f>E80+E81</f>
        <v>60</v>
      </c>
      <c r="F79" s="50">
        <f t="shared" ref="F79:H79" si="16">F80+F81</f>
        <v>120</v>
      </c>
      <c r="G79" s="50">
        <f t="shared" si="16"/>
        <v>60</v>
      </c>
      <c r="H79" s="50">
        <f t="shared" si="16"/>
        <v>60</v>
      </c>
      <c r="I79" s="37"/>
      <c r="J79" s="91"/>
    </row>
    <row r="80" spans="1:24" s="3" customFormat="1" ht="30" customHeight="1" x14ac:dyDescent="0.25">
      <c r="A80" s="97"/>
      <c r="B80" s="91"/>
      <c r="C80" s="37" t="s">
        <v>10</v>
      </c>
      <c r="D80" s="37">
        <f>E80+F80+G80+H80</f>
        <v>300</v>
      </c>
      <c r="E80" s="37">
        <f>E78</f>
        <v>60</v>
      </c>
      <c r="F80" s="50">
        <f t="shared" ref="F80:H80" si="17">F78</f>
        <v>120</v>
      </c>
      <c r="G80" s="50">
        <f t="shared" si="17"/>
        <v>60</v>
      </c>
      <c r="H80" s="50">
        <f t="shared" si="17"/>
        <v>60</v>
      </c>
      <c r="I80" s="37"/>
      <c r="J80" s="91"/>
    </row>
    <row r="81" spans="1:19" ht="18.75" x14ac:dyDescent="0.25">
      <c r="A81" s="97"/>
      <c r="B81" s="91"/>
      <c r="C81" s="37" t="s">
        <v>8</v>
      </c>
      <c r="D81" s="37">
        <f>E81+F81+G81+H81</f>
        <v>0</v>
      </c>
      <c r="E81" s="37">
        <v>0</v>
      </c>
      <c r="F81" s="50">
        <v>0</v>
      </c>
      <c r="G81" s="50">
        <v>0</v>
      </c>
      <c r="H81" s="50">
        <v>0</v>
      </c>
      <c r="I81" s="37"/>
      <c r="J81" s="91"/>
    </row>
    <row r="82" spans="1:19" ht="41.25" customHeight="1" x14ac:dyDescent="0.25">
      <c r="A82" s="98" t="s">
        <v>20</v>
      </c>
      <c r="B82" s="98"/>
      <c r="C82" s="98"/>
      <c r="D82" s="98"/>
      <c r="E82" s="98"/>
      <c r="F82" s="98"/>
      <c r="G82" s="98"/>
      <c r="H82" s="98"/>
      <c r="I82" s="98"/>
      <c r="J82" s="98"/>
    </row>
    <row r="83" spans="1:19" ht="150" x14ac:dyDescent="0.25">
      <c r="A83" s="10" t="s">
        <v>21</v>
      </c>
      <c r="B83" s="34" t="s">
        <v>7</v>
      </c>
      <c r="C83" s="34" t="s">
        <v>10</v>
      </c>
      <c r="D83" s="33">
        <f>E83+F83+G83+H83+I83</f>
        <v>9451.8100000000013</v>
      </c>
      <c r="E83" s="12">
        <v>2319.65</v>
      </c>
      <c r="F83" s="18">
        <v>2484.94</v>
      </c>
      <c r="G83" s="11">
        <v>2323.61</v>
      </c>
      <c r="H83" s="11">
        <v>2323.61</v>
      </c>
      <c r="I83" s="11"/>
      <c r="J83" s="10" t="s">
        <v>41</v>
      </c>
    </row>
    <row r="84" spans="1:19" ht="114" customHeight="1" x14ac:dyDescent="0.25">
      <c r="A84" s="10" t="s">
        <v>22</v>
      </c>
      <c r="B84" s="34" t="s">
        <v>7</v>
      </c>
      <c r="C84" s="34" t="s">
        <v>10</v>
      </c>
      <c r="D84" s="33">
        <f t="shared" ref="D84:D87" si="18">E84+F84+G84+H84+I84</f>
        <v>36447.191000000006</v>
      </c>
      <c r="E84" s="12">
        <v>9414.1710000000003</v>
      </c>
      <c r="F84" s="18">
        <v>9223.94</v>
      </c>
      <c r="G84" s="11">
        <v>8904.5400000000009</v>
      </c>
      <c r="H84" s="11">
        <v>8904.5400000000009</v>
      </c>
      <c r="I84" s="11"/>
      <c r="J84" s="10" t="s">
        <v>27</v>
      </c>
      <c r="O84" s="76"/>
      <c r="P84" s="76"/>
      <c r="Q84" s="76"/>
      <c r="R84" s="76"/>
      <c r="S84" s="4"/>
    </row>
    <row r="85" spans="1:19" ht="62.25" customHeight="1" x14ac:dyDescent="0.25">
      <c r="A85" s="10" t="s">
        <v>73</v>
      </c>
      <c r="B85" s="51" t="s">
        <v>7</v>
      </c>
      <c r="C85" s="51" t="s">
        <v>10</v>
      </c>
      <c r="D85" s="49">
        <f t="shared" si="18"/>
        <v>267</v>
      </c>
      <c r="E85" s="12">
        <v>0</v>
      </c>
      <c r="F85" s="18">
        <v>267</v>
      </c>
      <c r="G85" s="11">
        <v>0</v>
      </c>
      <c r="H85" s="11">
        <v>0</v>
      </c>
      <c r="I85" s="11"/>
      <c r="J85" s="10"/>
    </row>
    <row r="86" spans="1:19" ht="60.75" customHeight="1" x14ac:dyDescent="0.25">
      <c r="A86" s="10" t="s">
        <v>74</v>
      </c>
      <c r="B86" s="51" t="s">
        <v>7</v>
      </c>
      <c r="C86" s="51" t="s">
        <v>10</v>
      </c>
      <c r="D86" s="49">
        <f t="shared" si="18"/>
        <v>50</v>
      </c>
      <c r="E86" s="12">
        <v>0</v>
      </c>
      <c r="F86" s="18">
        <v>50</v>
      </c>
      <c r="G86" s="11">
        <v>0</v>
      </c>
      <c r="H86" s="11">
        <v>0</v>
      </c>
      <c r="I86" s="11"/>
      <c r="J86" s="10"/>
    </row>
    <row r="87" spans="1:19" ht="228" customHeight="1" x14ac:dyDescent="0.25">
      <c r="A87" s="10" t="s">
        <v>23</v>
      </c>
      <c r="B87" s="34" t="s">
        <v>7</v>
      </c>
      <c r="C87" s="34" t="s">
        <v>8</v>
      </c>
      <c r="D87" s="33">
        <f t="shared" si="18"/>
        <v>11768</v>
      </c>
      <c r="E87" s="12">
        <v>3181</v>
      </c>
      <c r="F87" s="18">
        <v>3181</v>
      </c>
      <c r="G87" s="11">
        <v>2703</v>
      </c>
      <c r="H87" s="11">
        <v>2703</v>
      </c>
      <c r="I87" s="11"/>
      <c r="J87" s="10" t="s">
        <v>27</v>
      </c>
    </row>
    <row r="88" spans="1:19" ht="40.5" customHeight="1" x14ac:dyDescent="0.25">
      <c r="A88" s="101" t="s">
        <v>24</v>
      </c>
      <c r="B88" s="102"/>
      <c r="C88" s="38" t="s">
        <v>13</v>
      </c>
      <c r="D88" s="38">
        <f>D89+D90</f>
        <v>57984.001000000004</v>
      </c>
      <c r="E88" s="38">
        <f>E89+E90</f>
        <v>14914.821</v>
      </c>
      <c r="F88" s="38">
        <f t="shared" ref="F88:H88" si="19">F89+F90</f>
        <v>15206.880000000001</v>
      </c>
      <c r="G88" s="38">
        <f t="shared" si="19"/>
        <v>13931.150000000001</v>
      </c>
      <c r="H88" s="38">
        <f t="shared" si="19"/>
        <v>13931.150000000001</v>
      </c>
      <c r="I88" s="28"/>
      <c r="J88" s="103"/>
    </row>
    <row r="89" spans="1:19" ht="39" customHeight="1" x14ac:dyDescent="0.25">
      <c r="A89" s="101"/>
      <c r="B89" s="102"/>
      <c r="C89" s="38" t="s">
        <v>10</v>
      </c>
      <c r="D89" s="38">
        <f>E89+F89+G89+H89+I89</f>
        <v>46216.001000000004</v>
      </c>
      <c r="E89" s="38">
        <f>E84+E83+E85+E86</f>
        <v>11733.821</v>
      </c>
      <c r="F89" s="48">
        <f t="shared" ref="F89:H89" si="20">F84+F83+F85+F86</f>
        <v>12025.880000000001</v>
      </c>
      <c r="G89" s="48">
        <f t="shared" si="20"/>
        <v>11228.150000000001</v>
      </c>
      <c r="H89" s="48">
        <f t="shared" si="20"/>
        <v>11228.150000000001</v>
      </c>
      <c r="I89" s="28"/>
      <c r="J89" s="103"/>
      <c r="K89" s="87"/>
      <c r="L89" s="88"/>
      <c r="M89" s="88"/>
      <c r="N89" s="88"/>
    </row>
    <row r="90" spans="1:19" ht="27" customHeight="1" x14ac:dyDescent="0.25">
      <c r="A90" s="101"/>
      <c r="B90" s="102"/>
      <c r="C90" s="38" t="s">
        <v>8</v>
      </c>
      <c r="D90" s="38">
        <f>E90+F90+G90+H90+I90</f>
        <v>11768</v>
      </c>
      <c r="E90" s="38">
        <f>E87</f>
        <v>3181</v>
      </c>
      <c r="F90" s="38">
        <f t="shared" ref="F90:H90" si="21">F87</f>
        <v>3181</v>
      </c>
      <c r="G90" s="38">
        <f t="shared" si="21"/>
        <v>2703</v>
      </c>
      <c r="H90" s="38">
        <f t="shared" si="21"/>
        <v>2703</v>
      </c>
      <c r="I90" s="28"/>
      <c r="J90" s="103"/>
    </row>
    <row r="91" spans="1:19" ht="38.25" customHeight="1" x14ac:dyDescent="0.25">
      <c r="A91" s="104" t="s">
        <v>25</v>
      </c>
      <c r="B91" s="105"/>
      <c r="C91" s="39" t="s">
        <v>13</v>
      </c>
      <c r="D91" s="30">
        <f>E91+F91+G91+H91</f>
        <v>1041229.679</v>
      </c>
      <c r="E91" s="30">
        <f>E92+E93+E94</f>
        <v>258256.96899999998</v>
      </c>
      <c r="F91" s="39">
        <f t="shared" ref="F91:H91" si="22">F92+F93+F94</f>
        <v>271645.75</v>
      </c>
      <c r="G91" s="39">
        <f t="shared" si="22"/>
        <v>254663.48</v>
      </c>
      <c r="H91" s="39">
        <f t="shared" si="22"/>
        <v>256663.48</v>
      </c>
      <c r="I91" s="39"/>
      <c r="J91" s="106"/>
    </row>
    <row r="92" spans="1:19" ht="26.25" customHeight="1" x14ac:dyDescent="0.25">
      <c r="A92" s="104"/>
      <c r="B92" s="105"/>
      <c r="C92" s="39" t="s">
        <v>10</v>
      </c>
      <c r="D92" s="39">
        <f>E92+F92+G92+H92+I92</f>
        <v>423617.50100000005</v>
      </c>
      <c r="E92" s="39">
        <f t="shared" ref="E92:H93" si="23">E32+E59+E74+E80+E89</f>
        <v>103194.791</v>
      </c>
      <c r="F92" s="39">
        <f t="shared" si="23"/>
        <v>117143.75</v>
      </c>
      <c r="G92" s="39">
        <f t="shared" si="23"/>
        <v>100639.48000000001</v>
      </c>
      <c r="H92" s="39">
        <f t="shared" si="23"/>
        <v>102639.48000000001</v>
      </c>
      <c r="I92" s="39"/>
      <c r="J92" s="106"/>
    </row>
    <row r="93" spans="1:19" ht="24" customHeight="1" x14ac:dyDescent="0.25">
      <c r="A93" s="104"/>
      <c r="B93" s="105"/>
      <c r="C93" s="39" t="s">
        <v>8</v>
      </c>
      <c r="D93" s="30">
        <f>E93+F93+G93+H93+I93</f>
        <v>616618.92999999993</v>
      </c>
      <c r="E93" s="30">
        <f t="shared" si="23"/>
        <v>154068.93</v>
      </c>
      <c r="F93" s="30">
        <f t="shared" si="23"/>
        <v>154502</v>
      </c>
      <c r="G93" s="30">
        <f t="shared" si="23"/>
        <v>154024</v>
      </c>
      <c r="H93" s="30">
        <f t="shared" si="23"/>
        <v>154024</v>
      </c>
      <c r="I93" s="29"/>
      <c r="J93" s="106"/>
    </row>
    <row r="94" spans="1:19" ht="47.25" customHeight="1" x14ac:dyDescent="0.25">
      <c r="A94" s="104"/>
      <c r="B94" s="105"/>
      <c r="C94" s="39" t="s">
        <v>47</v>
      </c>
      <c r="D94" s="39">
        <f>E94+F94+G94+H94+I94</f>
        <v>993.24800000000005</v>
      </c>
      <c r="E94" s="39">
        <f>E61</f>
        <v>993.24800000000005</v>
      </c>
      <c r="F94" s="39">
        <f t="shared" ref="F94:H94" si="24">F61</f>
        <v>0</v>
      </c>
      <c r="G94" s="39">
        <f t="shared" si="24"/>
        <v>0</v>
      </c>
      <c r="H94" s="39">
        <f t="shared" si="24"/>
        <v>0</v>
      </c>
      <c r="I94" s="29"/>
      <c r="J94" s="106"/>
    </row>
    <row r="96" spans="1:19" ht="29.25" customHeight="1" x14ac:dyDescent="0.25"/>
    <row r="97" ht="78.75" customHeight="1" x14ac:dyDescent="0.25"/>
    <row r="98" ht="45.75" customHeight="1" x14ac:dyDescent="0.25"/>
  </sheetData>
  <mergeCells count="78">
    <mergeCell ref="K89:N89"/>
    <mergeCell ref="A88:A90"/>
    <mergeCell ref="B88:B90"/>
    <mergeCell ref="J88:J90"/>
    <mergeCell ref="A91:A94"/>
    <mergeCell ref="B91:B94"/>
    <mergeCell ref="J91:J94"/>
    <mergeCell ref="A82:J82"/>
    <mergeCell ref="A68:J68"/>
    <mergeCell ref="K74:N74"/>
    <mergeCell ref="A73:A75"/>
    <mergeCell ref="B73:B75"/>
    <mergeCell ref="J73:J75"/>
    <mergeCell ref="A76:J76"/>
    <mergeCell ref="A77:J77"/>
    <mergeCell ref="A79:A81"/>
    <mergeCell ref="B79:B81"/>
    <mergeCell ref="J79:J81"/>
    <mergeCell ref="K67:N67"/>
    <mergeCell ref="A52:A54"/>
    <mergeCell ref="B52:B54"/>
    <mergeCell ref="J52:J54"/>
    <mergeCell ref="K51:O51"/>
    <mergeCell ref="A55:A57"/>
    <mergeCell ref="B55:B57"/>
    <mergeCell ref="J55:J57"/>
    <mergeCell ref="A58:A61"/>
    <mergeCell ref="B58:B61"/>
    <mergeCell ref="J58:J61"/>
    <mergeCell ref="A62:J62"/>
    <mergeCell ref="A63:J63"/>
    <mergeCell ref="A66:J66"/>
    <mergeCell ref="A45:J45"/>
    <mergeCell ref="A46:A48"/>
    <mergeCell ref="J46:J48"/>
    <mergeCell ref="A49:A51"/>
    <mergeCell ref="B49:B51"/>
    <mergeCell ref="J49:J51"/>
    <mergeCell ref="K43:N43"/>
    <mergeCell ref="K25:N25"/>
    <mergeCell ref="A26:J26"/>
    <mergeCell ref="K27:N27"/>
    <mergeCell ref="K28:N28"/>
    <mergeCell ref="K29:N29"/>
    <mergeCell ref="A31:A33"/>
    <mergeCell ref="J31:J33"/>
    <mergeCell ref="A34:J34"/>
    <mergeCell ref="K35:N35"/>
    <mergeCell ref="K36:N36"/>
    <mergeCell ref="A38:J38"/>
    <mergeCell ref="A41:J41"/>
    <mergeCell ref="K20:N20"/>
    <mergeCell ref="K21:N21"/>
    <mergeCell ref="A22:J22"/>
    <mergeCell ref="F11:I11"/>
    <mergeCell ref="F1:J1"/>
    <mergeCell ref="F5:J5"/>
    <mergeCell ref="F8:J8"/>
    <mergeCell ref="F9:J9"/>
    <mergeCell ref="F10:J10"/>
    <mergeCell ref="A24:J24"/>
    <mergeCell ref="A13:J13"/>
    <mergeCell ref="A15:A16"/>
    <mergeCell ref="B15:B16"/>
    <mergeCell ref="C15:C16"/>
    <mergeCell ref="D15:D16"/>
    <mergeCell ref="E15:I15"/>
    <mergeCell ref="J15:J16"/>
    <mergeCell ref="A17:J17"/>
    <mergeCell ref="A18:J18"/>
    <mergeCell ref="O21:Q21"/>
    <mergeCell ref="O25:Q25"/>
    <mergeCell ref="O35:Q35"/>
    <mergeCell ref="O43:R43"/>
    <mergeCell ref="O84:R84"/>
    <mergeCell ref="O36:R36"/>
    <mergeCell ref="O71:Q71"/>
    <mergeCell ref="O65:R65"/>
  </mergeCells>
  <pageMargins left="0.70866141732283472" right="0.70866141732283472" top="0.28000000000000003" bottom="0.19685039370078741" header="8.0399999999999991" footer="0.19685039370078741"/>
  <pageSetup paperSize="9" scale="48" fitToHeight="20" orientation="landscape" horizontalDpi="360" verticalDpi="360" r:id="rId1"/>
  <rowBreaks count="6" manualBreakCount="6">
    <brk id="23" max="13" man="1"/>
    <brk id="37" max="13" man="1"/>
    <brk id="51" max="13" man="1"/>
    <brk id="68" max="13" man="1"/>
    <brk id="82" max="13" man="1"/>
    <brk id="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abSelected="1" view="pageBreakPreview" zoomScale="60" zoomScaleNormal="100" workbookViewId="0">
      <pane xSplit="1" topLeftCell="B1" activePane="topRight" state="frozen"/>
      <selection activeCell="A10" sqref="A10"/>
      <selection pane="topRight" activeCell="T19" sqref="T19"/>
    </sheetView>
  </sheetViews>
  <sheetFormatPr defaultRowHeight="15" x14ac:dyDescent="0.25"/>
  <cols>
    <col min="1" max="1" width="37" style="1" customWidth="1"/>
    <col min="2" max="2" width="16.5703125" style="1" customWidth="1"/>
    <col min="3" max="3" width="21" style="1" customWidth="1"/>
    <col min="4" max="4" width="19.28515625" style="1" customWidth="1"/>
    <col min="5" max="5" width="16.140625" style="1" customWidth="1"/>
    <col min="6" max="6" width="17" style="1" customWidth="1"/>
    <col min="7" max="7" width="15.85546875" style="1" customWidth="1"/>
    <col min="8" max="8" width="16.7109375" style="1" customWidth="1"/>
    <col min="9" max="9" width="9.5703125" style="1" customWidth="1"/>
    <col min="10" max="10" width="26.7109375" style="1" customWidth="1"/>
    <col min="11" max="11" width="0.42578125" style="1" customWidth="1"/>
    <col min="12" max="12" width="9.140625" style="1" hidden="1" customWidth="1"/>
    <col min="13" max="13" width="9" style="1" hidden="1" customWidth="1"/>
    <col min="14" max="14" width="27" style="1" hidden="1" customWidth="1"/>
    <col min="15" max="16384" width="9.140625" style="1"/>
  </cols>
  <sheetData>
    <row r="1" spans="1:11" ht="15" customHeight="1" x14ac:dyDescent="0.25">
      <c r="F1" s="85" t="s">
        <v>48</v>
      </c>
      <c r="G1" s="85"/>
      <c r="H1" s="85"/>
      <c r="I1" s="85"/>
      <c r="J1" s="85"/>
    </row>
    <row r="2" spans="1:11" x14ac:dyDescent="0.25">
      <c r="F2" s="32" t="s">
        <v>49</v>
      </c>
      <c r="G2" s="32"/>
      <c r="H2" s="32"/>
      <c r="I2" s="32"/>
    </row>
    <row r="3" spans="1:11" x14ac:dyDescent="0.25">
      <c r="F3" s="32" t="s">
        <v>50</v>
      </c>
      <c r="G3" s="32"/>
      <c r="H3" s="32"/>
      <c r="I3" s="32"/>
    </row>
    <row r="4" spans="1:11" x14ac:dyDescent="0.25">
      <c r="F4" s="32" t="s">
        <v>51</v>
      </c>
      <c r="G4" s="32"/>
      <c r="H4" s="32"/>
      <c r="I4" s="32"/>
    </row>
    <row r="5" spans="1:11" x14ac:dyDescent="0.25">
      <c r="F5" s="86" t="s">
        <v>52</v>
      </c>
      <c r="G5" s="86"/>
      <c r="H5" s="86"/>
      <c r="I5" s="86"/>
      <c r="J5" s="86"/>
    </row>
    <row r="6" spans="1:11" x14ac:dyDescent="0.25">
      <c r="F6" s="32" t="s">
        <v>84</v>
      </c>
      <c r="G6" s="32"/>
      <c r="H6" s="32"/>
      <c r="I6" s="32"/>
    </row>
    <row r="8" spans="1:11" ht="15" customHeight="1" x14ac:dyDescent="0.25">
      <c r="F8" s="85" t="s">
        <v>0</v>
      </c>
      <c r="G8" s="85"/>
      <c r="H8" s="85"/>
      <c r="I8" s="85"/>
      <c r="J8" s="85"/>
    </row>
    <row r="9" spans="1:11" ht="30.75" customHeight="1" x14ac:dyDescent="0.25">
      <c r="F9" s="85" t="s">
        <v>43</v>
      </c>
      <c r="G9" s="85"/>
      <c r="H9" s="85"/>
      <c r="I9" s="85"/>
      <c r="J9" s="85"/>
    </row>
    <row r="10" spans="1:11" ht="15.75" customHeight="1" x14ac:dyDescent="0.25">
      <c r="F10" s="85" t="s">
        <v>44</v>
      </c>
      <c r="G10" s="85"/>
      <c r="H10" s="85"/>
      <c r="I10" s="85"/>
      <c r="J10" s="85"/>
    </row>
    <row r="11" spans="1:11" ht="15.75" customHeight="1" x14ac:dyDescent="0.25">
      <c r="F11" s="85" t="s">
        <v>82</v>
      </c>
      <c r="G11" s="85"/>
      <c r="H11" s="85"/>
      <c r="I11" s="85"/>
    </row>
    <row r="12" spans="1:11" ht="15" customHeight="1" x14ac:dyDescent="0.25">
      <c r="F12" s="59"/>
      <c r="G12" s="59"/>
      <c r="H12" s="59"/>
      <c r="I12" s="59"/>
    </row>
    <row r="13" spans="1:11" ht="37.5" customHeight="1" x14ac:dyDescent="0.25">
      <c r="A13" s="80" t="s">
        <v>42</v>
      </c>
      <c r="B13" s="80"/>
      <c r="C13" s="80"/>
      <c r="D13" s="80"/>
      <c r="E13" s="80"/>
      <c r="F13" s="80"/>
      <c r="G13" s="80"/>
      <c r="H13" s="80"/>
      <c r="I13" s="80"/>
      <c r="J13" s="80"/>
    </row>
    <row r="14" spans="1:11" ht="18.7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1" ht="86.25" customHeight="1" x14ac:dyDescent="0.25">
      <c r="A15" s="81" t="s">
        <v>1</v>
      </c>
      <c r="B15" s="81" t="s">
        <v>2</v>
      </c>
      <c r="C15" s="81" t="s">
        <v>3</v>
      </c>
      <c r="D15" s="81" t="s">
        <v>4</v>
      </c>
      <c r="E15" s="81" t="s">
        <v>5</v>
      </c>
      <c r="F15" s="81"/>
      <c r="G15" s="81"/>
      <c r="H15" s="81"/>
      <c r="I15" s="81"/>
      <c r="J15" s="81" t="s">
        <v>26</v>
      </c>
      <c r="K15" s="2"/>
    </row>
    <row r="16" spans="1:11" ht="18.75" x14ac:dyDescent="0.25">
      <c r="A16" s="81"/>
      <c r="B16" s="81"/>
      <c r="C16" s="81"/>
      <c r="D16" s="81"/>
      <c r="E16" s="57">
        <v>2016</v>
      </c>
      <c r="F16" s="57">
        <v>2017</v>
      </c>
      <c r="G16" s="57">
        <v>2018</v>
      </c>
      <c r="H16" s="57">
        <v>2019</v>
      </c>
      <c r="I16" s="57">
        <v>2020</v>
      </c>
      <c r="J16" s="81"/>
      <c r="K16" s="2"/>
    </row>
    <row r="17" spans="1:19" ht="18.75" x14ac:dyDescent="0.25">
      <c r="A17" s="79" t="s">
        <v>28</v>
      </c>
      <c r="B17" s="79"/>
      <c r="C17" s="79"/>
      <c r="D17" s="79"/>
      <c r="E17" s="79"/>
      <c r="F17" s="79"/>
      <c r="G17" s="79"/>
      <c r="H17" s="79"/>
      <c r="I17" s="79"/>
      <c r="J17" s="79"/>
      <c r="K17" s="2"/>
    </row>
    <row r="18" spans="1:19" ht="18.75" x14ac:dyDescent="0.3">
      <c r="A18" s="82" t="s">
        <v>29</v>
      </c>
      <c r="B18" s="82"/>
      <c r="C18" s="82"/>
      <c r="D18" s="82"/>
      <c r="E18" s="82"/>
      <c r="F18" s="82"/>
      <c r="G18" s="82"/>
      <c r="H18" s="82"/>
      <c r="I18" s="82"/>
      <c r="J18" s="82"/>
      <c r="K18" s="2"/>
    </row>
    <row r="19" spans="1:19" ht="157.5" customHeight="1" x14ac:dyDescent="0.25">
      <c r="A19" s="10" t="s">
        <v>6</v>
      </c>
      <c r="B19" s="57" t="s">
        <v>7</v>
      </c>
      <c r="C19" s="57" t="s">
        <v>8</v>
      </c>
      <c r="D19" s="56">
        <f>E19+F19+G19+H19+I19</f>
        <v>140505</v>
      </c>
      <c r="E19" s="57">
        <v>35517</v>
      </c>
      <c r="F19" s="11">
        <v>34996</v>
      </c>
      <c r="G19" s="11">
        <v>34996</v>
      </c>
      <c r="H19" s="11">
        <v>34996</v>
      </c>
      <c r="I19" s="11"/>
      <c r="J19" s="57" t="s">
        <v>66</v>
      </c>
      <c r="K19" s="2"/>
    </row>
    <row r="20" spans="1:19" ht="141" customHeight="1" x14ac:dyDescent="0.25">
      <c r="A20" s="10" t="s">
        <v>9</v>
      </c>
      <c r="B20" s="57" t="s">
        <v>7</v>
      </c>
      <c r="C20" s="57" t="s">
        <v>10</v>
      </c>
      <c r="D20" s="56">
        <f t="shared" ref="D20:D30" si="0">E20+F20+G20+H20+I20</f>
        <v>98792.049999999988</v>
      </c>
      <c r="E20" s="12">
        <v>24981.49</v>
      </c>
      <c r="F20" s="18">
        <v>24657.1</v>
      </c>
      <c r="G20" s="11">
        <v>24576.73</v>
      </c>
      <c r="H20" s="11">
        <v>24576.73</v>
      </c>
      <c r="I20" s="11"/>
      <c r="J20" s="57" t="s">
        <v>66</v>
      </c>
      <c r="K20" s="83"/>
      <c r="L20" s="83"/>
      <c r="M20" s="83"/>
      <c r="N20" s="83"/>
      <c r="O20" s="107"/>
      <c r="P20" s="107"/>
      <c r="Q20" s="107"/>
    </row>
    <row r="21" spans="1:19" ht="131.25" customHeight="1" x14ac:dyDescent="0.25">
      <c r="A21" s="10" t="s">
        <v>56</v>
      </c>
      <c r="B21" s="57" t="s">
        <v>7</v>
      </c>
      <c r="C21" s="57" t="s">
        <v>10</v>
      </c>
      <c r="D21" s="56">
        <f t="shared" si="0"/>
        <v>220.25</v>
      </c>
      <c r="E21" s="12">
        <v>119.45</v>
      </c>
      <c r="F21" s="18">
        <v>100.8</v>
      </c>
      <c r="G21" s="11">
        <v>0</v>
      </c>
      <c r="H21" s="11">
        <v>0</v>
      </c>
      <c r="I21" s="11"/>
      <c r="J21" s="57" t="s">
        <v>66</v>
      </c>
      <c r="K21" s="83"/>
      <c r="L21" s="83"/>
      <c r="M21" s="83"/>
      <c r="N21" s="83"/>
      <c r="O21" s="76"/>
      <c r="P21" s="76"/>
      <c r="Q21" s="76"/>
      <c r="R21" s="4"/>
    </row>
    <row r="22" spans="1:19" ht="54.75" customHeight="1" x14ac:dyDescent="0.25">
      <c r="A22" s="84" t="s">
        <v>11</v>
      </c>
      <c r="B22" s="84"/>
      <c r="C22" s="84"/>
      <c r="D22" s="84"/>
      <c r="E22" s="84"/>
      <c r="F22" s="84"/>
      <c r="G22" s="84"/>
      <c r="H22" s="84"/>
      <c r="I22" s="84"/>
      <c r="J22" s="84"/>
      <c r="K22" s="2"/>
    </row>
    <row r="23" spans="1:19" ht="100.5" customHeight="1" x14ac:dyDescent="0.25">
      <c r="A23" s="61" t="s">
        <v>30</v>
      </c>
      <c r="B23" s="57" t="s">
        <v>7</v>
      </c>
      <c r="C23" s="57" t="s">
        <v>10</v>
      </c>
      <c r="D23" s="56">
        <f t="shared" si="0"/>
        <v>5139.2299999999996</v>
      </c>
      <c r="E23" s="57">
        <v>2192.54</v>
      </c>
      <c r="F23" s="11">
        <v>982.23</v>
      </c>
      <c r="G23" s="11">
        <v>982.23</v>
      </c>
      <c r="H23" s="11">
        <v>982.23</v>
      </c>
      <c r="I23" s="11"/>
      <c r="J23" s="57" t="s">
        <v>27</v>
      </c>
      <c r="K23" s="2"/>
    </row>
    <row r="24" spans="1:19" ht="18.75" x14ac:dyDescent="0.25">
      <c r="A24" s="79" t="s">
        <v>53</v>
      </c>
      <c r="B24" s="79"/>
      <c r="C24" s="79"/>
      <c r="D24" s="79"/>
      <c r="E24" s="79"/>
      <c r="F24" s="79"/>
      <c r="G24" s="79"/>
      <c r="H24" s="79"/>
      <c r="I24" s="79"/>
      <c r="J24" s="79"/>
      <c r="K24" s="2"/>
    </row>
    <row r="25" spans="1:19" ht="102" customHeight="1" x14ac:dyDescent="0.25">
      <c r="A25" s="10" t="s">
        <v>31</v>
      </c>
      <c r="B25" s="57" t="s">
        <v>7</v>
      </c>
      <c r="C25" s="57" t="s">
        <v>10</v>
      </c>
      <c r="D25" s="56">
        <f t="shared" si="0"/>
        <v>4121.4799999999996</v>
      </c>
      <c r="E25" s="12">
        <v>251.36</v>
      </c>
      <c r="F25" s="18">
        <v>3514.12</v>
      </c>
      <c r="G25" s="11">
        <v>178</v>
      </c>
      <c r="H25" s="11">
        <v>178</v>
      </c>
      <c r="I25" s="13"/>
      <c r="J25" s="57" t="s">
        <v>66</v>
      </c>
      <c r="K25" s="83"/>
      <c r="L25" s="83"/>
      <c r="M25" s="83"/>
      <c r="N25" s="83"/>
      <c r="O25" s="107"/>
      <c r="P25" s="107"/>
      <c r="Q25" s="107"/>
      <c r="R25" s="4"/>
      <c r="S25" s="4"/>
    </row>
    <row r="26" spans="1:19" ht="18.75" x14ac:dyDescent="0.25">
      <c r="A26" s="79" t="s">
        <v>46</v>
      </c>
      <c r="B26" s="79"/>
      <c r="C26" s="79"/>
      <c r="D26" s="79"/>
      <c r="E26" s="79"/>
      <c r="F26" s="79"/>
      <c r="G26" s="79"/>
      <c r="H26" s="79"/>
      <c r="I26" s="79"/>
      <c r="J26" s="79"/>
      <c r="K26" s="2"/>
    </row>
    <row r="27" spans="1:19" ht="206.25" x14ac:dyDescent="0.25">
      <c r="A27" s="61" t="s">
        <v>60</v>
      </c>
      <c r="B27" s="57" t="s">
        <v>7</v>
      </c>
      <c r="C27" s="57" t="s">
        <v>10</v>
      </c>
      <c r="D27" s="56">
        <f t="shared" si="0"/>
        <v>229.66</v>
      </c>
      <c r="E27" s="12">
        <v>94.66</v>
      </c>
      <c r="F27" s="57">
        <v>135</v>
      </c>
      <c r="G27" s="57">
        <v>0</v>
      </c>
      <c r="H27" s="57">
        <v>0</v>
      </c>
      <c r="I27" s="57"/>
      <c r="J27" s="57" t="s">
        <v>66</v>
      </c>
      <c r="K27" s="83"/>
      <c r="L27" s="89"/>
      <c r="M27" s="89"/>
      <c r="N27" s="89"/>
    </row>
    <row r="28" spans="1:19" ht="113.25" customHeight="1" x14ac:dyDescent="0.25">
      <c r="A28" s="61" t="s">
        <v>59</v>
      </c>
      <c r="B28" s="57" t="s">
        <v>7</v>
      </c>
      <c r="C28" s="57" t="s">
        <v>10</v>
      </c>
      <c r="D28" s="56">
        <f t="shared" si="0"/>
        <v>169.20999999999998</v>
      </c>
      <c r="E28" s="22">
        <v>69.209999999999994</v>
      </c>
      <c r="F28" s="57">
        <v>100</v>
      </c>
      <c r="G28" s="57">
        <v>0</v>
      </c>
      <c r="H28" s="57">
        <v>0</v>
      </c>
      <c r="I28" s="57"/>
      <c r="J28" s="57" t="s">
        <v>66</v>
      </c>
      <c r="K28" s="83"/>
      <c r="L28" s="89"/>
      <c r="M28" s="89"/>
      <c r="N28" s="89"/>
    </row>
    <row r="29" spans="1:19" ht="117.75" customHeight="1" x14ac:dyDescent="0.25">
      <c r="A29" s="15" t="s">
        <v>61</v>
      </c>
      <c r="B29" s="57" t="s">
        <v>7</v>
      </c>
      <c r="C29" s="57" t="s">
        <v>10</v>
      </c>
      <c r="D29" s="56">
        <f t="shared" si="0"/>
        <v>2687.67</v>
      </c>
      <c r="E29" s="12">
        <v>25.5</v>
      </c>
      <c r="F29" s="12">
        <v>997.39</v>
      </c>
      <c r="G29" s="57">
        <v>832.39</v>
      </c>
      <c r="H29" s="57">
        <v>832.39</v>
      </c>
      <c r="I29" s="57"/>
      <c r="J29" s="57" t="s">
        <v>66</v>
      </c>
      <c r="K29" s="83"/>
      <c r="L29" s="83"/>
      <c r="M29" s="83"/>
      <c r="N29" s="83"/>
    </row>
    <row r="30" spans="1:19" ht="139.5" customHeight="1" x14ac:dyDescent="0.25">
      <c r="A30" s="10" t="s">
        <v>56</v>
      </c>
      <c r="B30" s="57" t="s">
        <v>68</v>
      </c>
      <c r="C30" s="57" t="s">
        <v>10</v>
      </c>
      <c r="D30" s="56">
        <f t="shared" si="0"/>
        <v>64</v>
      </c>
      <c r="E30" s="12">
        <v>0</v>
      </c>
      <c r="F30" s="12">
        <v>64</v>
      </c>
      <c r="G30" s="57">
        <v>0</v>
      </c>
      <c r="H30" s="57">
        <v>0</v>
      </c>
      <c r="I30" s="57"/>
      <c r="J30" s="57" t="s">
        <v>66</v>
      </c>
      <c r="K30" s="58"/>
      <c r="L30" s="58"/>
      <c r="M30" s="58"/>
      <c r="N30" s="58"/>
    </row>
    <row r="31" spans="1:19" ht="18.75" x14ac:dyDescent="0.25">
      <c r="A31" s="90" t="s">
        <v>12</v>
      </c>
      <c r="B31" s="62" t="s">
        <v>32</v>
      </c>
      <c r="C31" s="60"/>
      <c r="D31" s="62">
        <f>D32+D33</f>
        <v>251928.55</v>
      </c>
      <c r="E31" s="62">
        <f>E32+E33</f>
        <v>63251.210000000006</v>
      </c>
      <c r="F31" s="62">
        <f t="shared" ref="F31:H31" si="1">F32+F33</f>
        <v>65546.64</v>
      </c>
      <c r="G31" s="62">
        <f t="shared" si="1"/>
        <v>61565.35</v>
      </c>
      <c r="H31" s="62">
        <f t="shared" si="1"/>
        <v>61565.35</v>
      </c>
      <c r="I31" s="14"/>
      <c r="J31" s="91"/>
      <c r="K31" s="2"/>
    </row>
    <row r="32" spans="1:19" ht="37.5" x14ac:dyDescent="0.25">
      <c r="A32" s="90"/>
      <c r="B32" s="62" t="s">
        <v>10</v>
      </c>
      <c r="C32" s="60"/>
      <c r="D32" s="62">
        <f>E32+F32+G32+H32+I32</f>
        <v>111423.54999999999</v>
      </c>
      <c r="E32" s="23">
        <f>E20+E23+E25+E27+E29+E28+E21+E30</f>
        <v>27734.210000000003</v>
      </c>
      <c r="F32" s="23">
        <f t="shared" ref="F32:H32" si="2">F20+F23+F25+F27+F29+F28+F21+F30</f>
        <v>30550.639999999996</v>
      </c>
      <c r="G32" s="23">
        <f t="shared" si="2"/>
        <v>26569.35</v>
      </c>
      <c r="H32" s="23">
        <f t="shared" si="2"/>
        <v>26569.35</v>
      </c>
      <c r="I32" s="14"/>
      <c r="J32" s="91"/>
      <c r="K32" s="2"/>
    </row>
    <row r="33" spans="1:21" ht="24.75" customHeight="1" x14ac:dyDescent="0.25">
      <c r="A33" s="112"/>
      <c r="B33" s="73" t="s">
        <v>8</v>
      </c>
      <c r="C33" s="74"/>
      <c r="D33" s="73">
        <f>E33+F33+G33+H33+I33</f>
        <v>140505</v>
      </c>
      <c r="E33" s="73">
        <f>E19</f>
        <v>35517</v>
      </c>
      <c r="F33" s="73">
        <f t="shared" ref="F33:H33" si="3">F19</f>
        <v>34996</v>
      </c>
      <c r="G33" s="73">
        <f t="shared" si="3"/>
        <v>34996</v>
      </c>
      <c r="H33" s="73">
        <f t="shared" si="3"/>
        <v>34996</v>
      </c>
      <c r="I33" s="75"/>
      <c r="J33" s="113"/>
      <c r="K33" s="2"/>
    </row>
    <row r="34" spans="1:21" ht="24.75" customHeight="1" x14ac:dyDescent="0.25">
      <c r="A34" s="79" t="s">
        <v>83</v>
      </c>
      <c r="B34" s="79"/>
      <c r="C34" s="79"/>
      <c r="D34" s="79"/>
      <c r="E34" s="79"/>
      <c r="F34" s="79"/>
      <c r="G34" s="79"/>
      <c r="H34" s="79"/>
      <c r="I34" s="79"/>
      <c r="J34" s="79"/>
      <c r="K34" s="2"/>
    </row>
    <row r="35" spans="1:21" ht="26.25" customHeight="1" x14ac:dyDescent="0.25">
      <c r="A35" s="114" t="s">
        <v>33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2"/>
    </row>
    <row r="36" spans="1:21" ht="162.75" customHeight="1" x14ac:dyDescent="0.25">
      <c r="A36" s="61" t="s">
        <v>9</v>
      </c>
      <c r="B36" s="57" t="s">
        <v>7</v>
      </c>
      <c r="C36" s="57" t="s">
        <v>10</v>
      </c>
      <c r="D36" s="21">
        <f>E36+F36+G36+H36+I36</f>
        <v>190256.26</v>
      </c>
      <c r="E36" s="22">
        <v>48653.74</v>
      </c>
      <c r="F36" s="12">
        <v>47475.199999999997</v>
      </c>
      <c r="G36" s="57">
        <v>47063.66</v>
      </c>
      <c r="H36" s="57">
        <v>47063.66</v>
      </c>
      <c r="I36" s="57"/>
      <c r="J36" s="57" t="s">
        <v>66</v>
      </c>
      <c r="K36" s="87"/>
      <c r="L36" s="88"/>
      <c r="M36" s="88"/>
      <c r="N36" s="88"/>
      <c r="O36" s="88"/>
      <c r="P36" s="88"/>
      <c r="Q36" s="88"/>
      <c r="R36" s="4"/>
      <c r="S36" s="4"/>
      <c r="T36" s="4"/>
      <c r="U36" s="4"/>
    </row>
    <row r="37" spans="1:21" ht="111.75" customHeight="1" x14ac:dyDescent="0.25">
      <c r="A37" s="61" t="s">
        <v>69</v>
      </c>
      <c r="B37" s="57" t="s">
        <v>7</v>
      </c>
      <c r="C37" s="57" t="s">
        <v>10</v>
      </c>
      <c r="D37" s="21">
        <f t="shared" ref="D37:D59" si="4">E37+F37+G37+H37+I37</f>
        <v>1945.5700000000002</v>
      </c>
      <c r="E37" s="22">
        <v>256.11</v>
      </c>
      <c r="F37" s="12">
        <v>1689.46</v>
      </c>
      <c r="G37" s="57">
        <v>0</v>
      </c>
      <c r="H37" s="57">
        <v>0</v>
      </c>
      <c r="I37" s="57"/>
      <c r="J37" s="57" t="s">
        <v>66</v>
      </c>
      <c r="K37" s="87"/>
      <c r="L37" s="88"/>
      <c r="M37" s="88"/>
      <c r="N37" s="88"/>
      <c r="O37" s="88"/>
      <c r="P37" s="88"/>
      <c r="Q37" s="88"/>
      <c r="R37" s="88"/>
    </row>
    <row r="38" spans="1:21" ht="168.75" x14ac:dyDescent="0.25">
      <c r="A38" s="10" t="s">
        <v>15</v>
      </c>
      <c r="B38" s="57" t="s">
        <v>7</v>
      </c>
      <c r="C38" s="57" t="s">
        <v>8</v>
      </c>
      <c r="D38" s="21">
        <f t="shared" si="4"/>
        <v>440885</v>
      </c>
      <c r="E38" s="12">
        <v>108752</v>
      </c>
      <c r="F38" s="11">
        <v>110711</v>
      </c>
      <c r="G38" s="11">
        <v>110711</v>
      </c>
      <c r="H38" s="11">
        <v>110711</v>
      </c>
      <c r="I38" s="13"/>
      <c r="J38" s="57" t="s">
        <v>66</v>
      </c>
    </row>
    <row r="39" spans="1:21" ht="18.75" x14ac:dyDescent="0.25">
      <c r="A39" s="79" t="s">
        <v>45</v>
      </c>
      <c r="B39" s="79"/>
      <c r="C39" s="79"/>
      <c r="D39" s="79"/>
      <c r="E39" s="79"/>
      <c r="F39" s="79"/>
      <c r="G39" s="79"/>
      <c r="H39" s="79"/>
      <c r="I39" s="79"/>
      <c r="J39" s="79"/>
    </row>
    <row r="40" spans="1:21" ht="131.25" x14ac:dyDescent="0.25">
      <c r="A40" s="10" t="s">
        <v>14</v>
      </c>
      <c r="B40" s="57" t="s">
        <v>7</v>
      </c>
      <c r="C40" s="57" t="s">
        <v>8</v>
      </c>
      <c r="D40" s="21">
        <f t="shared" si="4"/>
        <v>13180</v>
      </c>
      <c r="E40" s="12">
        <v>3385</v>
      </c>
      <c r="F40" s="11">
        <v>3265</v>
      </c>
      <c r="G40" s="11">
        <v>3265</v>
      </c>
      <c r="H40" s="11">
        <v>3265</v>
      </c>
      <c r="I40" s="13"/>
      <c r="J40" s="57" t="s">
        <v>66</v>
      </c>
    </row>
    <row r="41" spans="1:21" ht="88.5" customHeight="1" x14ac:dyDescent="0.25">
      <c r="A41" s="17" t="s">
        <v>30</v>
      </c>
      <c r="B41" s="12" t="s">
        <v>7</v>
      </c>
      <c r="C41" s="12" t="s">
        <v>10</v>
      </c>
      <c r="D41" s="72">
        <f t="shared" si="4"/>
        <v>660.58</v>
      </c>
      <c r="E41" s="12">
        <v>247</v>
      </c>
      <c r="F41" s="18">
        <v>193.86</v>
      </c>
      <c r="G41" s="18">
        <v>109.86</v>
      </c>
      <c r="H41" s="18">
        <v>109.86</v>
      </c>
      <c r="I41" s="25"/>
      <c r="J41" s="12" t="s">
        <v>66</v>
      </c>
      <c r="O41" s="77"/>
      <c r="P41" s="77"/>
      <c r="Q41" s="77"/>
    </row>
    <row r="42" spans="1:21" ht="26.25" customHeight="1" x14ac:dyDescent="0.25">
      <c r="A42" s="100" t="s">
        <v>34</v>
      </c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21" ht="135.75" customHeight="1" x14ac:dyDescent="0.25">
      <c r="A43" s="15" t="s">
        <v>80</v>
      </c>
      <c r="B43" s="12" t="s">
        <v>7</v>
      </c>
      <c r="C43" s="12" t="s">
        <v>8</v>
      </c>
      <c r="D43" s="72">
        <f t="shared" si="4"/>
        <v>7421.4900000000007</v>
      </c>
      <c r="E43" s="12">
        <v>733.93</v>
      </c>
      <c r="F43" s="12">
        <v>6687.56</v>
      </c>
      <c r="G43" s="12">
        <v>0</v>
      </c>
      <c r="H43" s="12">
        <v>0</v>
      </c>
      <c r="I43" s="16"/>
      <c r="J43" s="12" t="s">
        <v>66</v>
      </c>
      <c r="O43" s="88"/>
      <c r="P43" s="88"/>
      <c r="Q43" s="88"/>
      <c r="R43" s="88"/>
    </row>
    <row r="44" spans="1:21" ht="139.5" customHeight="1" x14ac:dyDescent="0.25">
      <c r="A44" s="17" t="s">
        <v>62</v>
      </c>
      <c r="B44" s="12" t="s">
        <v>7</v>
      </c>
      <c r="C44" s="12" t="s">
        <v>10</v>
      </c>
      <c r="D44" s="72">
        <f t="shared" si="4"/>
        <v>14514.39</v>
      </c>
      <c r="E44" s="12">
        <v>1225.77</v>
      </c>
      <c r="F44" s="18">
        <v>9336.84</v>
      </c>
      <c r="G44" s="18">
        <v>1975.89</v>
      </c>
      <c r="H44" s="18">
        <v>1975.89</v>
      </c>
      <c r="I44" s="18"/>
      <c r="J44" s="12" t="s">
        <v>66</v>
      </c>
      <c r="K44" s="87"/>
      <c r="L44" s="88"/>
      <c r="M44" s="88"/>
      <c r="N44" s="88"/>
      <c r="O44" s="88"/>
      <c r="P44" s="88"/>
      <c r="Q44" s="88"/>
      <c r="R44" s="88"/>
      <c r="S44" s="4"/>
    </row>
    <row r="45" spans="1:21" ht="120.75" customHeight="1" x14ac:dyDescent="0.25">
      <c r="A45" s="17" t="s">
        <v>81</v>
      </c>
      <c r="B45" s="12" t="s">
        <v>7</v>
      </c>
      <c r="C45" s="12" t="s">
        <v>10</v>
      </c>
      <c r="D45" s="21">
        <f t="shared" si="4"/>
        <v>863</v>
      </c>
      <c r="E45" s="12">
        <v>0</v>
      </c>
      <c r="F45" s="18">
        <v>863</v>
      </c>
      <c r="G45" s="18">
        <v>0</v>
      </c>
      <c r="H45" s="18">
        <v>0</v>
      </c>
      <c r="I45" s="11"/>
      <c r="J45" s="69" t="s">
        <v>66</v>
      </c>
      <c r="K45" s="67"/>
      <c r="L45" s="68"/>
      <c r="M45" s="68"/>
      <c r="N45" s="68"/>
      <c r="O45" s="70"/>
      <c r="P45" s="70"/>
      <c r="Q45" s="70"/>
      <c r="R45" s="70"/>
      <c r="S45" s="4"/>
    </row>
    <row r="46" spans="1:21" ht="112.5" customHeight="1" x14ac:dyDescent="0.25">
      <c r="A46" s="17" t="s">
        <v>65</v>
      </c>
      <c r="B46" s="12" t="s">
        <v>63</v>
      </c>
      <c r="C46" s="12" t="s">
        <v>10</v>
      </c>
      <c r="D46" s="21">
        <f t="shared" si="4"/>
        <v>4000</v>
      </c>
      <c r="E46" s="12">
        <v>0</v>
      </c>
      <c r="F46" s="18">
        <v>0</v>
      </c>
      <c r="G46" s="18">
        <v>1000</v>
      </c>
      <c r="H46" s="18">
        <v>3000</v>
      </c>
      <c r="I46" s="11"/>
      <c r="J46" s="57" t="s">
        <v>66</v>
      </c>
    </row>
    <row r="47" spans="1:21" ht="35.25" customHeight="1" x14ac:dyDescent="0.25">
      <c r="A47" s="79" t="s">
        <v>46</v>
      </c>
      <c r="B47" s="79"/>
      <c r="C47" s="79"/>
      <c r="D47" s="79"/>
      <c r="E47" s="79"/>
      <c r="F47" s="79"/>
      <c r="G47" s="79"/>
      <c r="H47" s="79"/>
      <c r="I47" s="79"/>
      <c r="J47" s="79"/>
    </row>
    <row r="48" spans="1:21" ht="37.5" x14ac:dyDescent="0.25">
      <c r="A48" s="92" t="s">
        <v>64</v>
      </c>
      <c r="B48" s="57" t="s">
        <v>7</v>
      </c>
      <c r="C48" s="57" t="s">
        <v>10</v>
      </c>
      <c r="D48" s="21">
        <f t="shared" si="4"/>
        <v>1878.51</v>
      </c>
      <c r="E48" s="20">
        <v>928.51</v>
      </c>
      <c r="F48" s="18">
        <v>550</v>
      </c>
      <c r="G48" s="11">
        <v>0</v>
      </c>
      <c r="H48" s="11">
        <v>400</v>
      </c>
      <c r="I48" s="57"/>
      <c r="J48" s="81" t="s">
        <v>66</v>
      </c>
    </row>
    <row r="49" spans="1:20" ht="58.5" customHeight="1" x14ac:dyDescent="0.25">
      <c r="A49" s="92"/>
      <c r="B49" s="57" t="s">
        <v>7</v>
      </c>
      <c r="C49" s="57" t="s">
        <v>8</v>
      </c>
      <c r="D49" s="21">
        <f t="shared" si="4"/>
        <v>0</v>
      </c>
      <c r="E49" s="57">
        <v>0</v>
      </c>
      <c r="F49" s="18">
        <v>0</v>
      </c>
      <c r="G49" s="11">
        <v>0</v>
      </c>
      <c r="H49" s="11">
        <v>0</v>
      </c>
      <c r="I49" s="11"/>
      <c r="J49" s="81"/>
    </row>
    <row r="50" spans="1:20" ht="52.5" customHeight="1" x14ac:dyDescent="0.25">
      <c r="A50" s="92"/>
      <c r="B50" s="57" t="s">
        <v>54</v>
      </c>
      <c r="C50" s="57" t="s">
        <v>47</v>
      </c>
      <c r="D50" s="21">
        <f t="shared" si="4"/>
        <v>993.25</v>
      </c>
      <c r="E50" s="57">
        <v>993.25</v>
      </c>
      <c r="F50" s="18">
        <v>0</v>
      </c>
      <c r="G50" s="11">
        <v>0</v>
      </c>
      <c r="H50" s="11">
        <v>0</v>
      </c>
      <c r="I50" s="11"/>
      <c r="J50" s="81"/>
    </row>
    <row r="51" spans="1:20" ht="18.75" customHeight="1" x14ac:dyDescent="0.25">
      <c r="A51" s="92" t="s">
        <v>77</v>
      </c>
      <c r="B51" s="81" t="s">
        <v>7</v>
      </c>
      <c r="C51" s="57" t="s">
        <v>10</v>
      </c>
      <c r="D51" s="21">
        <f t="shared" si="4"/>
        <v>405</v>
      </c>
      <c r="E51" s="31">
        <v>45</v>
      </c>
      <c r="F51" s="12">
        <v>180</v>
      </c>
      <c r="G51" s="57">
        <v>180</v>
      </c>
      <c r="H51" s="57">
        <v>0</v>
      </c>
      <c r="I51" s="57"/>
      <c r="J51" s="81" t="s">
        <v>66</v>
      </c>
    </row>
    <row r="52" spans="1:20" ht="82.5" customHeight="1" x14ac:dyDescent="0.25">
      <c r="A52" s="92"/>
      <c r="B52" s="81"/>
      <c r="C52" s="57" t="s">
        <v>8</v>
      </c>
      <c r="D52" s="21">
        <f t="shared" si="4"/>
        <v>0</v>
      </c>
      <c r="E52" s="57">
        <v>0</v>
      </c>
      <c r="F52" s="11"/>
      <c r="G52" s="11">
        <v>0</v>
      </c>
      <c r="H52" s="11"/>
      <c r="I52" s="11"/>
      <c r="J52" s="81"/>
    </row>
    <row r="53" spans="1:20" ht="43.5" customHeight="1" x14ac:dyDescent="0.25">
      <c r="A53" s="92"/>
      <c r="B53" s="81"/>
      <c r="C53" s="57" t="s">
        <v>47</v>
      </c>
      <c r="D53" s="21">
        <f t="shared" si="4"/>
        <v>0</v>
      </c>
      <c r="E53" s="57">
        <v>0</v>
      </c>
      <c r="F53" s="11"/>
      <c r="G53" s="11"/>
      <c r="H53" s="11"/>
      <c r="I53" s="11"/>
      <c r="J53" s="81"/>
      <c r="K53" s="95"/>
      <c r="L53" s="76"/>
      <c r="M53" s="76"/>
      <c r="N53" s="76"/>
      <c r="O53" s="76"/>
      <c r="P53" s="4"/>
      <c r="Q53" s="4"/>
      <c r="R53" s="4"/>
      <c r="S53" s="4"/>
      <c r="T53" s="4"/>
    </row>
    <row r="54" spans="1:20" ht="43.5" customHeight="1" x14ac:dyDescent="0.25">
      <c r="A54" s="81" t="s">
        <v>57</v>
      </c>
      <c r="B54" s="81" t="s">
        <v>7</v>
      </c>
      <c r="C54" s="57" t="s">
        <v>10</v>
      </c>
      <c r="D54" s="21">
        <f t="shared" si="4"/>
        <v>148.52000000000001</v>
      </c>
      <c r="E54" s="22">
        <v>148.52000000000001</v>
      </c>
      <c r="F54" s="11"/>
      <c r="G54" s="11"/>
      <c r="H54" s="11"/>
      <c r="I54" s="11"/>
      <c r="J54" s="81" t="s">
        <v>66</v>
      </c>
    </row>
    <row r="55" spans="1:20" ht="70.5" customHeight="1" x14ac:dyDescent="0.25">
      <c r="A55" s="81"/>
      <c r="B55" s="81"/>
      <c r="C55" s="57" t="s">
        <v>8</v>
      </c>
      <c r="D55" s="21">
        <f t="shared" si="4"/>
        <v>0</v>
      </c>
      <c r="E55" s="57">
        <v>0</v>
      </c>
      <c r="F55" s="11"/>
      <c r="G55" s="11"/>
      <c r="H55" s="11"/>
      <c r="I55" s="11"/>
      <c r="J55" s="81"/>
    </row>
    <row r="56" spans="1:20" ht="45.75" customHeight="1" x14ac:dyDescent="0.25">
      <c r="A56" s="81"/>
      <c r="B56" s="81"/>
      <c r="C56" s="57" t="s">
        <v>47</v>
      </c>
      <c r="D56" s="21">
        <f t="shared" si="4"/>
        <v>0</v>
      </c>
      <c r="E56" s="57">
        <v>0</v>
      </c>
      <c r="F56" s="11"/>
      <c r="G56" s="11"/>
      <c r="H56" s="11"/>
      <c r="I56" s="11"/>
      <c r="J56" s="81"/>
    </row>
    <row r="57" spans="1:20" ht="35.25" customHeight="1" x14ac:dyDescent="0.25">
      <c r="A57" s="81" t="s">
        <v>55</v>
      </c>
      <c r="B57" s="81" t="s">
        <v>7</v>
      </c>
      <c r="C57" s="57" t="s">
        <v>10</v>
      </c>
      <c r="D57" s="21">
        <f t="shared" si="4"/>
        <v>435</v>
      </c>
      <c r="E57" s="19">
        <v>0</v>
      </c>
      <c r="F57" s="12">
        <v>215</v>
      </c>
      <c r="G57" s="57">
        <v>220</v>
      </c>
      <c r="H57" s="57">
        <v>0</v>
      </c>
      <c r="I57" s="57"/>
      <c r="J57" s="81" t="s">
        <v>66</v>
      </c>
    </row>
    <row r="58" spans="1:20" ht="71.25" customHeight="1" x14ac:dyDescent="0.25">
      <c r="A58" s="81"/>
      <c r="B58" s="81"/>
      <c r="C58" s="57" t="s">
        <v>8</v>
      </c>
      <c r="D58" s="21">
        <f t="shared" si="4"/>
        <v>0</v>
      </c>
      <c r="E58" s="57">
        <v>0</v>
      </c>
      <c r="F58" s="11"/>
      <c r="G58" s="11"/>
      <c r="H58" s="11"/>
      <c r="I58" s="11"/>
      <c r="J58" s="81"/>
    </row>
    <row r="59" spans="1:20" ht="39" customHeight="1" x14ac:dyDescent="0.25">
      <c r="A59" s="81"/>
      <c r="B59" s="81"/>
      <c r="C59" s="57" t="s">
        <v>47</v>
      </c>
      <c r="D59" s="21">
        <f t="shared" si="4"/>
        <v>0</v>
      </c>
      <c r="E59" s="57">
        <v>0</v>
      </c>
      <c r="F59" s="11"/>
      <c r="G59" s="11"/>
      <c r="H59" s="11"/>
      <c r="I59" s="11"/>
      <c r="J59" s="81"/>
      <c r="L59" s="5"/>
    </row>
    <row r="60" spans="1:20" ht="33.75" customHeight="1" x14ac:dyDescent="0.25">
      <c r="A60" s="96" t="s">
        <v>16</v>
      </c>
      <c r="B60" s="97"/>
      <c r="C60" s="62" t="s">
        <v>13</v>
      </c>
      <c r="D60" s="23">
        <f>D61+D62+D63</f>
        <v>677586.57</v>
      </c>
      <c r="E60" s="23">
        <f>E61+E62+E63</f>
        <v>165368.82999999999</v>
      </c>
      <c r="F60" s="23">
        <f t="shared" ref="F60:H60" si="5">F61+F62+F63</f>
        <v>181166.91999999998</v>
      </c>
      <c r="G60" s="23">
        <f t="shared" si="5"/>
        <v>164525.41</v>
      </c>
      <c r="H60" s="23">
        <f t="shared" si="5"/>
        <v>166525.41</v>
      </c>
      <c r="I60" s="23"/>
      <c r="J60" s="97"/>
      <c r="L60" s="5"/>
    </row>
    <row r="61" spans="1:20" ht="32.25" customHeight="1" x14ac:dyDescent="0.25">
      <c r="A61" s="96"/>
      <c r="B61" s="97"/>
      <c r="C61" s="62" t="s">
        <v>10</v>
      </c>
      <c r="D61" s="23">
        <f>E61+F61+G61+H61+I61</f>
        <v>215106.83</v>
      </c>
      <c r="E61" s="23">
        <f>E36+E41+E44+E48+E54+E37+E51+E57+E45+E46</f>
        <v>51504.649999999994</v>
      </c>
      <c r="F61" s="23">
        <f t="shared" ref="F61:H61" si="6">F36+F41+F44+F48+F54+F37+F51+F57+F45+F46</f>
        <v>60503.359999999993</v>
      </c>
      <c r="G61" s="23">
        <f t="shared" si="6"/>
        <v>50549.41</v>
      </c>
      <c r="H61" s="23">
        <f t="shared" si="6"/>
        <v>52549.41</v>
      </c>
      <c r="I61" s="23"/>
      <c r="J61" s="97"/>
      <c r="L61" s="5"/>
    </row>
    <row r="62" spans="1:20" ht="34.5" customHeight="1" x14ac:dyDescent="0.25">
      <c r="A62" s="96"/>
      <c r="B62" s="97"/>
      <c r="C62" s="62" t="s">
        <v>8</v>
      </c>
      <c r="D62" s="23">
        <f t="shared" ref="D62:D63" si="7">E62+F62+G62+H62+I62</f>
        <v>461486.49</v>
      </c>
      <c r="E62" s="23">
        <f>E38+E40+E43</f>
        <v>112870.93</v>
      </c>
      <c r="F62" s="23">
        <f t="shared" ref="F62:H62" si="8">F38+F40+F43</f>
        <v>120663.56</v>
      </c>
      <c r="G62" s="23">
        <f t="shared" si="8"/>
        <v>113976</v>
      </c>
      <c r="H62" s="23">
        <f t="shared" si="8"/>
        <v>113976</v>
      </c>
      <c r="I62" s="23"/>
      <c r="J62" s="97"/>
      <c r="L62" s="5"/>
    </row>
    <row r="63" spans="1:20" ht="45.75" customHeight="1" x14ac:dyDescent="0.25">
      <c r="A63" s="96"/>
      <c r="B63" s="97"/>
      <c r="C63" s="62" t="s">
        <v>47</v>
      </c>
      <c r="D63" s="23">
        <f t="shared" si="7"/>
        <v>993.25</v>
      </c>
      <c r="E63" s="62">
        <f>E50</f>
        <v>993.25</v>
      </c>
      <c r="F63" s="62">
        <f t="shared" ref="F63:H63" si="9">F50</f>
        <v>0</v>
      </c>
      <c r="G63" s="62">
        <f t="shared" si="9"/>
        <v>0</v>
      </c>
      <c r="H63" s="62">
        <f t="shared" si="9"/>
        <v>0</v>
      </c>
      <c r="I63" s="62"/>
      <c r="J63" s="97"/>
      <c r="L63" s="5"/>
    </row>
    <row r="64" spans="1:20" ht="36" customHeight="1" x14ac:dyDescent="0.25">
      <c r="A64" s="98" t="s">
        <v>35</v>
      </c>
      <c r="B64" s="98"/>
      <c r="C64" s="98"/>
      <c r="D64" s="98"/>
      <c r="E64" s="98"/>
      <c r="F64" s="98"/>
      <c r="G64" s="98"/>
      <c r="H64" s="98"/>
      <c r="I64" s="98"/>
      <c r="J64" s="98"/>
    </row>
    <row r="65" spans="1:24" ht="30.75" customHeight="1" x14ac:dyDescent="0.25">
      <c r="A65" s="99" t="s">
        <v>36</v>
      </c>
      <c r="B65" s="99"/>
      <c r="C65" s="99"/>
      <c r="D65" s="99"/>
      <c r="E65" s="99"/>
      <c r="F65" s="99"/>
      <c r="G65" s="99"/>
      <c r="H65" s="99"/>
      <c r="I65" s="99"/>
      <c r="J65" s="99"/>
    </row>
    <row r="66" spans="1:24" ht="159.75" customHeight="1" x14ac:dyDescent="0.25">
      <c r="A66" s="17" t="s">
        <v>9</v>
      </c>
      <c r="B66" s="12" t="s">
        <v>7</v>
      </c>
      <c r="C66" s="12" t="s">
        <v>10</v>
      </c>
      <c r="D66" s="63">
        <f>E66+F66+G66+H66+I66</f>
        <v>47806.12</v>
      </c>
      <c r="E66" s="12">
        <v>11285.34</v>
      </c>
      <c r="F66" s="18">
        <v>12175.64</v>
      </c>
      <c r="G66" s="18">
        <v>12172.57</v>
      </c>
      <c r="H66" s="18">
        <v>12172.57</v>
      </c>
      <c r="I66" s="25"/>
      <c r="J66" s="57" t="s">
        <v>66</v>
      </c>
      <c r="O66" s="88"/>
      <c r="P66" s="88"/>
      <c r="Q66" s="88"/>
      <c r="R66" s="88"/>
    </row>
    <row r="67" spans="1:24" s="3" customFormat="1" ht="123.75" customHeight="1" x14ac:dyDescent="0.25">
      <c r="A67" s="15" t="s">
        <v>56</v>
      </c>
      <c r="B67" s="12" t="s">
        <v>7</v>
      </c>
      <c r="C67" s="12" t="s">
        <v>10</v>
      </c>
      <c r="D67" s="63">
        <f>E67+F67+G67+H67+I67</f>
        <v>671.3</v>
      </c>
      <c r="E67" s="12">
        <v>39</v>
      </c>
      <c r="F67" s="12">
        <v>632.29999999999995</v>
      </c>
      <c r="G67" s="12">
        <v>0</v>
      </c>
      <c r="H67" s="12">
        <v>0</v>
      </c>
      <c r="I67" s="25"/>
      <c r="J67" s="57" t="s">
        <v>67</v>
      </c>
      <c r="O67" s="111"/>
      <c r="P67" s="111"/>
      <c r="Q67" s="111"/>
      <c r="R67" s="111"/>
      <c r="S67" s="53"/>
      <c r="T67" s="53"/>
      <c r="U67" s="53"/>
      <c r="V67" s="53"/>
      <c r="W67" s="53"/>
      <c r="X67" s="53"/>
    </row>
    <row r="68" spans="1:24" s="3" customFormat="1" ht="151.5" customHeight="1" x14ac:dyDescent="0.25">
      <c r="A68" s="10" t="s">
        <v>72</v>
      </c>
      <c r="B68" s="57" t="s">
        <v>7</v>
      </c>
      <c r="C68" s="57" t="s">
        <v>10</v>
      </c>
      <c r="D68" s="63">
        <f t="shared" ref="D68" si="10">E68+F68+G68+H68+I68</f>
        <v>25</v>
      </c>
      <c r="E68" s="57">
        <v>0</v>
      </c>
      <c r="F68" s="12">
        <v>25</v>
      </c>
      <c r="G68" s="11">
        <v>0</v>
      </c>
      <c r="H68" s="11">
        <v>0</v>
      </c>
      <c r="I68" s="11"/>
      <c r="J68" s="57" t="s">
        <v>67</v>
      </c>
      <c r="O68" s="55"/>
      <c r="P68" s="55"/>
      <c r="Q68" s="55"/>
      <c r="R68" s="55"/>
      <c r="S68" s="53"/>
      <c r="T68" s="53"/>
      <c r="U68" s="53"/>
      <c r="V68" s="53"/>
      <c r="W68" s="53"/>
      <c r="X68" s="53"/>
    </row>
    <row r="69" spans="1:24" ht="31.5" customHeight="1" x14ac:dyDescent="0.25">
      <c r="A69" s="100" t="s">
        <v>34</v>
      </c>
      <c r="B69" s="100"/>
      <c r="C69" s="100"/>
      <c r="D69" s="100"/>
      <c r="E69" s="100"/>
      <c r="F69" s="100"/>
      <c r="G69" s="100"/>
      <c r="H69" s="100"/>
      <c r="I69" s="100"/>
      <c r="J69" s="100"/>
    </row>
    <row r="70" spans="1:24" ht="133.5" customHeight="1" x14ac:dyDescent="0.25">
      <c r="A70" s="12" t="s">
        <v>71</v>
      </c>
      <c r="B70" s="12" t="s">
        <v>7</v>
      </c>
      <c r="C70" s="12" t="s">
        <v>10</v>
      </c>
      <c r="D70" s="63">
        <f>E70+F70+G70+H70+I70</f>
        <v>185</v>
      </c>
      <c r="E70" s="12">
        <v>0</v>
      </c>
      <c r="F70" s="18">
        <v>65</v>
      </c>
      <c r="G70" s="18">
        <v>60</v>
      </c>
      <c r="H70" s="18">
        <v>60</v>
      </c>
      <c r="I70" s="25"/>
      <c r="J70" s="12" t="s">
        <v>66</v>
      </c>
      <c r="K70" s="93"/>
      <c r="L70" s="94"/>
      <c r="M70" s="94"/>
      <c r="N70" s="94"/>
    </row>
    <row r="71" spans="1:24" ht="40.5" customHeight="1" x14ac:dyDescent="0.25">
      <c r="A71" s="79" t="s">
        <v>37</v>
      </c>
      <c r="B71" s="79"/>
      <c r="C71" s="79"/>
      <c r="D71" s="79"/>
      <c r="E71" s="79"/>
      <c r="F71" s="79"/>
      <c r="G71" s="79"/>
      <c r="H71" s="79"/>
      <c r="I71" s="79"/>
      <c r="J71" s="79"/>
      <c r="K71" s="6"/>
      <c r="L71" s="6"/>
      <c r="M71" s="6"/>
    </row>
    <row r="72" spans="1:24" ht="129" customHeight="1" x14ac:dyDescent="0.25">
      <c r="A72" s="10" t="s">
        <v>17</v>
      </c>
      <c r="B72" s="57" t="s">
        <v>7</v>
      </c>
      <c r="C72" s="57" t="s">
        <v>8</v>
      </c>
      <c r="D72" s="63">
        <f>E72+F72+G72+H72+I72</f>
        <v>9547</v>
      </c>
      <c r="E72" s="57">
        <v>2500</v>
      </c>
      <c r="F72" s="11">
        <v>2349</v>
      </c>
      <c r="G72" s="11">
        <v>2349</v>
      </c>
      <c r="H72" s="11">
        <v>2349</v>
      </c>
      <c r="I72" s="13"/>
      <c r="J72" s="57" t="s">
        <v>66</v>
      </c>
    </row>
    <row r="73" spans="1:24" ht="130.5" customHeight="1" x14ac:dyDescent="0.25">
      <c r="A73" s="10" t="s">
        <v>38</v>
      </c>
      <c r="B73" s="57" t="s">
        <v>7</v>
      </c>
      <c r="C73" s="57" t="s">
        <v>10</v>
      </c>
      <c r="D73" s="63">
        <f t="shared" ref="D73:D75" si="11">E73+F73+G73+H73+I73</f>
        <v>1552.5700000000002</v>
      </c>
      <c r="E73" s="12">
        <v>695.57</v>
      </c>
      <c r="F73" s="18">
        <v>857</v>
      </c>
      <c r="G73" s="11">
        <v>0</v>
      </c>
      <c r="H73" s="11">
        <v>0</v>
      </c>
      <c r="I73" s="11"/>
      <c r="J73" s="57" t="s">
        <v>66</v>
      </c>
    </row>
    <row r="74" spans="1:24" ht="40.5" customHeight="1" x14ac:dyDescent="0.25">
      <c r="A74" s="108" t="s">
        <v>78</v>
      </c>
      <c r="B74" s="109"/>
      <c r="C74" s="109"/>
      <c r="D74" s="109"/>
      <c r="E74" s="109"/>
      <c r="F74" s="109"/>
      <c r="G74" s="109"/>
      <c r="H74" s="109"/>
      <c r="I74" s="109"/>
      <c r="J74" s="110"/>
    </row>
    <row r="75" spans="1:24" ht="123" customHeight="1" x14ac:dyDescent="0.25">
      <c r="A75" s="10" t="s">
        <v>79</v>
      </c>
      <c r="B75" s="57" t="s">
        <v>7</v>
      </c>
      <c r="C75" s="57" t="s">
        <v>10</v>
      </c>
      <c r="D75" s="63">
        <f t="shared" si="11"/>
        <v>350.2</v>
      </c>
      <c r="E75" s="57">
        <v>142.19999999999999</v>
      </c>
      <c r="F75" s="18">
        <v>208</v>
      </c>
      <c r="G75" s="11">
        <v>0</v>
      </c>
      <c r="H75" s="11">
        <v>0</v>
      </c>
      <c r="I75" s="11"/>
      <c r="J75" s="57" t="s">
        <v>67</v>
      </c>
      <c r="O75" s="77"/>
      <c r="P75" s="77"/>
      <c r="Q75" s="77"/>
    </row>
    <row r="76" spans="1:24" ht="108.75" customHeight="1" x14ac:dyDescent="0.25">
      <c r="A76" s="96" t="s">
        <v>18</v>
      </c>
      <c r="B76" s="97"/>
      <c r="C76" s="62" t="s">
        <v>13</v>
      </c>
      <c r="D76" s="62">
        <f>D77+D78</f>
        <v>60137.189999999995</v>
      </c>
      <c r="E76" s="62">
        <f>E77+E78</f>
        <v>14662.11</v>
      </c>
      <c r="F76" s="62">
        <f t="shared" ref="F76:H76" si="12">F77+F78</f>
        <v>16311.939999999999</v>
      </c>
      <c r="G76" s="62">
        <f t="shared" si="12"/>
        <v>14581.57</v>
      </c>
      <c r="H76" s="62">
        <f t="shared" si="12"/>
        <v>14581.57</v>
      </c>
      <c r="I76" s="24"/>
      <c r="J76" s="91"/>
      <c r="O76" s="54"/>
      <c r="P76" s="54"/>
      <c r="Q76" s="54"/>
    </row>
    <row r="77" spans="1:24" ht="29.25" customHeight="1" x14ac:dyDescent="0.25">
      <c r="A77" s="96"/>
      <c r="B77" s="97"/>
      <c r="C77" s="62" t="s">
        <v>10</v>
      </c>
      <c r="D77" s="62">
        <f>E77+F77+G77+H77+I77</f>
        <v>50590.189999999995</v>
      </c>
      <c r="E77" s="62">
        <f>E66+E73+E75+E67+E70+E68</f>
        <v>12162.11</v>
      </c>
      <c r="F77" s="62">
        <f>F66+F73+F75+F67+F70+F68</f>
        <v>13962.939999999999</v>
      </c>
      <c r="G77" s="62">
        <f>G66+G73+G75+G67+G70+G68</f>
        <v>12232.57</v>
      </c>
      <c r="H77" s="62">
        <f>H66+H73+H75+H67+H70+H68</f>
        <v>12232.57</v>
      </c>
      <c r="I77" s="14"/>
      <c r="J77" s="91"/>
    </row>
    <row r="78" spans="1:24" ht="42.75" customHeight="1" x14ac:dyDescent="0.25">
      <c r="A78" s="96"/>
      <c r="B78" s="97"/>
      <c r="C78" s="62" t="s">
        <v>8</v>
      </c>
      <c r="D78" s="62">
        <f>E78+F78+G78+H78+I78</f>
        <v>9547</v>
      </c>
      <c r="E78" s="62">
        <f>E72</f>
        <v>2500</v>
      </c>
      <c r="F78" s="62">
        <f t="shared" ref="F78:H78" si="13">F72</f>
        <v>2349</v>
      </c>
      <c r="G78" s="62">
        <f t="shared" si="13"/>
        <v>2349</v>
      </c>
      <c r="H78" s="62">
        <f t="shared" si="13"/>
        <v>2349</v>
      </c>
      <c r="I78" s="14"/>
      <c r="J78" s="91"/>
      <c r="K78" s="87"/>
      <c r="L78" s="88"/>
      <c r="M78" s="88"/>
      <c r="N78" s="88"/>
    </row>
    <row r="79" spans="1:24" ht="51.75" customHeight="1" x14ac:dyDescent="0.25">
      <c r="A79" s="98" t="s">
        <v>39</v>
      </c>
      <c r="B79" s="98"/>
      <c r="C79" s="98"/>
      <c r="D79" s="98"/>
      <c r="E79" s="98"/>
      <c r="F79" s="98"/>
      <c r="G79" s="98"/>
      <c r="H79" s="98"/>
      <c r="I79" s="98"/>
      <c r="J79" s="98"/>
    </row>
    <row r="80" spans="1:24" ht="36" customHeight="1" x14ac:dyDescent="0.25">
      <c r="A80" s="98" t="s">
        <v>40</v>
      </c>
      <c r="B80" s="98"/>
      <c r="C80" s="98"/>
      <c r="D80" s="98"/>
      <c r="E80" s="98"/>
      <c r="F80" s="98"/>
      <c r="G80" s="98"/>
      <c r="H80" s="98"/>
      <c r="I80" s="98"/>
      <c r="J80" s="98"/>
    </row>
    <row r="81" spans="1:19" ht="93.75" x14ac:dyDescent="0.25">
      <c r="A81" s="10" t="s">
        <v>72</v>
      </c>
      <c r="B81" s="27" t="s">
        <v>7</v>
      </c>
      <c r="C81" s="27" t="s">
        <v>10</v>
      </c>
      <c r="D81" s="27">
        <f>E81+F81+G81+H81</f>
        <v>300</v>
      </c>
      <c r="E81" s="27">
        <v>60</v>
      </c>
      <c r="F81" s="12">
        <v>120</v>
      </c>
      <c r="G81" s="27">
        <v>60</v>
      </c>
      <c r="H81" s="27">
        <v>60</v>
      </c>
      <c r="I81" s="27"/>
      <c r="J81" s="10" t="s">
        <v>27</v>
      </c>
    </row>
    <row r="82" spans="1:19" ht="121.5" customHeight="1" x14ac:dyDescent="0.25">
      <c r="A82" s="97" t="s">
        <v>19</v>
      </c>
      <c r="B82" s="91"/>
      <c r="C82" s="62" t="s">
        <v>13</v>
      </c>
      <c r="D82" s="62">
        <f>D83+D84</f>
        <v>300</v>
      </c>
      <c r="E82" s="62">
        <f>E83+E84</f>
        <v>60</v>
      </c>
      <c r="F82" s="62">
        <f t="shared" ref="F82:H82" si="14">F83+F84</f>
        <v>120</v>
      </c>
      <c r="G82" s="62">
        <f t="shared" si="14"/>
        <v>60</v>
      </c>
      <c r="H82" s="62">
        <f t="shared" si="14"/>
        <v>60</v>
      </c>
      <c r="I82" s="62"/>
      <c r="J82" s="91"/>
    </row>
    <row r="83" spans="1:19" ht="73.5" customHeight="1" x14ac:dyDescent="0.25">
      <c r="A83" s="97"/>
      <c r="B83" s="91"/>
      <c r="C83" s="62" t="s">
        <v>10</v>
      </c>
      <c r="D83" s="62">
        <f>E83+F83+G83+H83</f>
        <v>300</v>
      </c>
      <c r="E83" s="62">
        <f>E81</f>
        <v>60</v>
      </c>
      <c r="F83" s="62">
        <f t="shared" ref="F83:H83" si="15">F81</f>
        <v>120</v>
      </c>
      <c r="G83" s="62">
        <f t="shared" si="15"/>
        <v>60</v>
      </c>
      <c r="H83" s="62">
        <f t="shared" si="15"/>
        <v>60</v>
      </c>
      <c r="I83" s="62"/>
      <c r="J83" s="91"/>
    </row>
    <row r="84" spans="1:19" s="3" customFormat="1" ht="30" customHeight="1" x14ac:dyDescent="0.25">
      <c r="A84" s="97"/>
      <c r="B84" s="91"/>
      <c r="C84" s="62" t="s">
        <v>8</v>
      </c>
      <c r="D84" s="62">
        <f>E84+F84+G84+H84</f>
        <v>0</v>
      </c>
      <c r="E84" s="62">
        <v>0</v>
      </c>
      <c r="F84" s="62">
        <v>0</v>
      </c>
      <c r="G84" s="62">
        <v>0</v>
      </c>
      <c r="H84" s="62">
        <v>0</v>
      </c>
      <c r="I84" s="62"/>
      <c r="J84" s="91"/>
    </row>
    <row r="85" spans="1:19" ht="18.75" x14ac:dyDescent="0.25">
      <c r="A85" s="98" t="s">
        <v>20</v>
      </c>
      <c r="B85" s="98"/>
      <c r="C85" s="98"/>
      <c r="D85" s="98"/>
      <c r="E85" s="98"/>
      <c r="F85" s="98"/>
      <c r="G85" s="98"/>
      <c r="H85" s="98"/>
      <c r="I85" s="98"/>
      <c r="J85" s="98"/>
    </row>
    <row r="86" spans="1:19" ht="41.25" customHeight="1" x14ac:dyDescent="0.25">
      <c r="A86" s="10" t="s">
        <v>21</v>
      </c>
      <c r="B86" s="57" t="s">
        <v>7</v>
      </c>
      <c r="C86" s="57" t="s">
        <v>10</v>
      </c>
      <c r="D86" s="56">
        <f>E86+F86+G86+H86+I86</f>
        <v>9444.8100000000013</v>
      </c>
      <c r="E86" s="12">
        <v>2319.65</v>
      </c>
      <c r="F86" s="18">
        <v>2477.94</v>
      </c>
      <c r="G86" s="11">
        <v>2323.61</v>
      </c>
      <c r="H86" s="11">
        <v>2323.61</v>
      </c>
      <c r="I86" s="11"/>
      <c r="J86" s="10" t="s">
        <v>41</v>
      </c>
    </row>
    <row r="87" spans="1:19" ht="93.75" x14ac:dyDescent="0.25">
      <c r="A87" s="10" t="s">
        <v>22</v>
      </c>
      <c r="B87" s="57" t="s">
        <v>7</v>
      </c>
      <c r="C87" s="57" t="s">
        <v>10</v>
      </c>
      <c r="D87" s="56">
        <f t="shared" ref="D87:D90" si="16">E87+F87+G87+H87+I87</f>
        <v>36447.19</v>
      </c>
      <c r="E87" s="12">
        <v>9414.17</v>
      </c>
      <c r="F87" s="18">
        <v>9223.94</v>
      </c>
      <c r="G87" s="11">
        <v>8904.5400000000009</v>
      </c>
      <c r="H87" s="11">
        <v>8904.5400000000009</v>
      </c>
      <c r="I87" s="11"/>
      <c r="J87" s="10" t="s">
        <v>27</v>
      </c>
    </row>
    <row r="88" spans="1:19" ht="101.25" customHeight="1" x14ac:dyDescent="0.25">
      <c r="A88" s="10" t="s">
        <v>73</v>
      </c>
      <c r="B88" s="57" t="s">
        <v>7</v>
      </c>
      <c r="C88" s="57" t="s">
        <v>10</v>
      </c>
      <c r="D88" s="56">
        <f t="shared" si="16"/>
        <v>267</v>
      </c>
      <c r="E88" s="12">
        <v>0</v>
      </c>
      <c r="F88" s="18">
        <v>267</v>
      </c>
      <c r="G88" s="11">
        <v>0</v>
      </c>
      <c r="H88" s="11">
        <v>0</v>
      </c>
      <c r="I88" s="11"/>
      <c r="J88" s="10"/>
      <c r="O88" s="76"/>
      <c r="P88" s="76"/>
      <c r="Q88" s="76"/>
      <c r="R88" s="76"/>
      <c r="S88" s="4"/>
    </row>
    <row r="89" spans="1:19" ht="62.25" customHeight="1" x14ac:dyDescent="0.25">
      <c r="A89" s="10" t="s">
        <v>74</v>
      </c>
      <c r="B89" s="57" t="s">
        <v>7</v>
      </c>
      <c r="C89" s="57" t="s">
        <v>10</v>
      </c>
      <c r="D89" s="56">
        <f t="shared" si="16"/>
        <v>50</v>
      </c>
      <c r="E89" s="12">
        <v>0</v>
      </c>
      <c r="F89" s="18">
        <v>50</v>
      </c>
      <c r="G89" s="11">
        <v>0</v>
      </c>
      <c r="H89" s="11">
        <v>0</v>
      </c>
      <c r="I89" s="11"/>
      <c r="J89" s="10"/>
    </row>
    <row r="90" spans="1:19" ht="233.25" customHeight="1" x14ac:dyDescent="0.25">
      <c r="A90" s="10" t="s">
        <v>23</v>
      </c>
      <c r="B90" s="57" t="s">
        <v>7</v>
      </c>
      <c r="C90" s="57" t="s">
        <v>8</v>
      </c>
      <c r="D90" s="56">
        <f t="shared" si="16"/>
        <v>11768</v>
      </c>
      <c r="E90" s="12">
        <v>3181</v>
      </c>
      <c r="F90" s="18">
        <v>3181</v>
      </c>
      <c r="G90" s="11">
        <v>2703</v>
      </c>
      <c r="H90" s="11">
        <v>2703</v>
      </c>
      <c r="I90" s="11"/>
      <c r="J90" s="10" t="s">
        <v>27</v>
      </c>
    </row>
    <row r="91" spans="1:19" ht="48.75" customHeight="1" x14ac:dyDescent="0.25">
      <c r="A91" s="101" t="s">
        <v>24</v>
      </c>
      <c r="B91" s="102"/>
      <c r="C91" s="64" t="s">
        <v>13</v>
      </c>
      <c r="D91" s="64">
        <f>D92+D93</f>
        <v>57977.000000000007</v>
      </c>
      <c r="E91" s="64">
        <f>E92+E93</f>
        <v>14914.82</v>
      </c>
      <c r="F91" s="64">
        <f t="shared" ref="F91:H91" si="17">F92+F93</f>
        <v>15199.880000000001</v>
      </c>
      <c r="G91" s="64">
        <f t="shared" si="17"/>
        <v>13931.150000000001</v>
      </c>
      <c r="H91" s="64">
        <f t="shared" si="17"/>
        <v>13931.150000000001</v>
      </c>
      <c r="I91" s="28"/>
      <c r="J91" s="103"/>
    </row>
    <row r="92" spans="1:19" ht="33" customHeight="1" x14ac:dyDescent="0.25">
      <c r="A92" s="101"/>
      <c r="B92" s="102"/>
      <c r="C92" s="64" t="s">
        <v>10</v>
      </c>
      <c r="D92" s="64">
        <f>E92+F92+G92+H92+I92</f>
        <v>46209.000000000007</v>
      </c>
      <c r="E92" s="64">
        <f>E87+E86+E88+E89</f>
        <v>11733.82</v>
      </c>
      <c r="F92" s="64">
        <f t="shared" ref="F92:H92" si="18">F87+F86+F88+F89</f>
        <v>12018.880000000001</v>
      </c>
      <c r="G92" s="64">
        <f t="shared" si="18"/>
        <v>11228.150000000001</v>
      </c>
      <c r="H92" s="64">
        <f t="shared" si="18"/>
        <v>11228.150000000001</v>
      </c>
      <c r="I92" s="28"/>
      <c r="J92" s="103"/>
    </row>
    <row r="93" spans="1:19" ht="30" customHeight="1" x14ac:dyDescent="0.25">
      <c r="A93" s="101"/>
      <c r="B93" s="102"/>
      <c r="C93" s="64" t="s">
        <v>8</v>
      </c>
      <c r="D93" s="64">
        <f>E93+F93+G93+H93+I93</f>
        <v>11768</v>
      </c>
      <c r="E93" s="64">
        <f>E90</f>
        <v>3181</v>
      </c>
      <c r="F93" s="64">
        <f t="shared" ref="F93:H93" si="19">F90</f>
        <v>3181</v>
      </c>
      <c r="G93" s="64">
        <f t="shared" si="19"/>
        <v>2703</v>
      </c>
      <c r="H93" s="64">
        <f t="shared" si="19"/>
        <v>2703</v>
      </c>
      <c r="I93" s="28"/>
      <c r="J93" s="103"/>
      <c r="K93" s="87"/>
      <c r="L93" s="88"/>
      <c r="M93" s="88"/>
      <c r="N93" s="88"/>
    </row>
    <row r="94" spans="1:19" ht="27" customHeight="1" x14ac:dyDescent="0.25">
      <c r="A94" s="104" t="s">
        <v>25</v>
      </c>
      <c r="B94" s="105"/>
      <c r="C94" s="65" t="s">
        <v>13</v>
      </c>
      <c r="D94" s="30">
        <f>E94+F94+G94+H94</f>
        <v>1047929.3099999999</v>
      </c>
      <c r="E94" s="30">
        <f>E95+E96+E97</f>
        <v>258256.97</v>
      </c>
      <c r="F94" s="65">
        <f t="shared" ref="F94:H94" si="20">F95+F96+F97</f>
        <v>278345.38</v>
      </c>
      <c r="G94" s="65">
        <f t="shared" si="20"/>
        <v>254663.48</v>
      </c>
      <c r="H94" s="65">
        <f t="shared" si="20"/>
        <v>256663.48</v>
      </c>
      <c r="I94" s="65"/>
      <c r="J94" s="106"/>
    </row>
    <row r="95" spans="1:19" ht="38.25" customHeight="1" x14ac:dyDescent="0.25">
      <c r="A95" s="104"/>
      <c r="B95" s="105"/>
      <c r="C95" s="65" t="s">
        <v>10</v>
      </c>
      <c r="D95" s="65">
        <f>E95+F95+G95+H95+I95</f>
        <v>423629.56999999995</v>
      </c>
      <c r="E95" s="65">
        <f t="shared" ref="E95:H96" si="21">E32+E61+E77+E83+E92</f>
        <v>103194.79000000001</v>
      </c>
      <c r="F95" s="65">
        <f t="shared" si="21"/>
        <v>117155.81999999999</v>
      </c>
      <c r="G95" s="65">
        <f t="shared" si="21"/>
        <v>100639.48000000001</v>
      </c>
      <c r="H95" s="65">
        <f t="shared" si="21"/>
        <v>102639.48000000001</v>
      </c>
      <c r="I95" s="65"/>
      <c r="J95" s="106"/>
    </row>
    <row r="96" spans="1:19" ht="26.25" customHeight="1" x14ac:dyDescent="0.25">
      <c r="A96" s="104"/>
      <c r="B96" s="105"/>
      <c r="C96" s="65" t="s">
        <v>8</v>
      </c>
      <c r="D96" s="30">
        <f>E96+F96+G96+H96+I96</f>
        <v>623306.49</v>
      </c>
      <c r="E96" s="30">
        <f t="shared" si="21"/>
        <v>154068.93</v>
      </c>
      <c r="F96" s="30">
        <f t="shared" si="21"/>
        <v>161189.56</v>
      </c>
      <c r="G96" s="30">
        <f t="shared" si="21"/>
        <v>154024</v>
      </c>
      <c r="H96" s="30">
        <f t="shared" si="21"/>
        <v>154024</v>
      </c>
      <c r="I96" s="29"/>
      <c r="J96" s="106"/>
    </row>
    <row r="97" spans="1:10" ht="50.25" customHeight="1" x14ac:dyDescent="0.25">
      <c r="A97" s="104"/>
      <c r="B97" s="105"/>
      <c r="C97" s="65" t="s">
        <v>47</v>
      </c>
      <c r="D97" s="65">
        <f>E97+F97+G97+H97+I97</f>
        <v>993.25</v>
      </c>
      <c r="E97" s="65">
        <f>E63</f>
        <v>993.25</v>
      </c>
      <c r="F97" s="65">
        <f t="shared" ref="F97:H97" si="22">F63</f>
        <v>0</v>
      </c>
      <c r="G97" s="65">
        <f t="shared" si="22"/>
        <v>0</v>
      </c>
      <c r="H97" s="65">
        <f t="shared" si="22"/>
        <v>0</v>
      </c>
      <c r="I97" s="29"/>
      <c r="J97" s="106"/>
    </row>
    <row r="98" spans="1:10" ht="47.25" customHeight="1" x14ac:dyDescent="0.25"/>
    <row r="100" spans="1:10" ht="29.25" customHeight="1" x14ac:dyDescent="0.25"/>
    <row r="101" spans="1:10" ht="78.75" customHeight="1" x14ac:dyDescent="0.25">
      <c r="C101" s="71"/>
      <c r="D101" s="66"/>
    </row>
    <row r="102" spans="1:10" ht="45.75" customHeight="1" x14ac:dyDescent="0.25">
      <c r="C102" s="71"/>
    </row>
  </sheetData>
  <mergeCells count="84">
    <mergeCell ref="A17:J17"/>
    <mergeCell ref="A18:J18"/>
    <mergeCell ref="F11:I11"/>
    <mergeCell ref="F1:J1"/>
    <mergeCell ref="F5:J5"/>
    <mergeCell ref="F8:J8"/>
    <mergeCell ref="F9:J9"/>
    <mergeCell ref="F10:J10"/>
    <mergeCell ref="A13:J13"/>
    <mergeCell ref="A15:A16"/>
    <mergeCell ref="B15:B16"/>
    <mergeCell ref="C15:C16"/>
    <mergeCell ref="D15:D16"/>
    <mergeCell ref="E15:I15"/>
    <mergeCell ref="J15:J16"/>
    <mergeCell ref="K20:N20"/>
    <mergeCell ref="K21:N21"/>
    <mergeCell ref="O21:Q21"/>
    <mergeCell ref="O36:Q36"/>
    <mergeCell ref="A24:J24"/>
    <mergeCell ref="K25:N25"/>
    <mergeCell ref="O25:Q25"/>
    <mergeCell ref="A26:J26"/>
    <mergeCell ref="K27:N27"/>
    <mergeCell ref="K28:N28"/>
    <mergeCell ref="K29:N29"/>
    <mergeCell ref="A31:A33"/>
    <mergeCell ref="J31:J33"/>
    <mergeCell ref="A35:J35"/>
    <mergeCell ref="K36:N36"/>
    <mergeCell ref="A22:J22"/>
    <mergeCell ref="K37:N37"/>
    <mergeCell ref="O37:R37"/>
    <mergeCell ref="A39:J39"/>
    <mergeCell ref="A42:J42"/>
    <mergeCell ref="K44:N44"/>
    <mergeCell ref="O44:R44"/>
    <mergeCell ref="O43:R43"/>
    <mergeCell ref="A47:J47"/>
    <mergeCell ref="A48:A50"/>
    <mergeCell ref="J48:J50"/>
    <mergeCell ref="A51:A53"/>
    <mergeCell ref="B51:B53"/>
    <mergeCell ref="J51:J53"/>
    <mergeCell ref="O67:R67"/>
    <mergeCell ref="K53:O53"/>
    <mergeCell ref="A54:A56"/>
    <mergeCell ref="B54:B56"/>
    <mergeCell ref="J54:J56"/>
    <mergeCell ref="A57:A59"/>
    <mergeCell ref="B57:B59"/>
    <mergeCell ref="J57:J59"/>
    <mergeCell ref="A60:A63"/>
    <mergeCell ref="B60:B63"/>
    <mergeCell ref="J60:J63"/>
    <mergeCell ref="A64:J64"/>
    <mergeCell ref="A65:J65"/>
    <mergeCell ref="O66:R66"/>
    <mergeCell ref="A74:J74"/>
    <mergeCell ref="A94:A97"/>
    <mergeCell ref="B94:B97"/>
    <mergeCell ref="J94:J97"/>
    <mergeCell ref="A79:J79"/>
    <mergeCell ref="A80:J80"/>
    <mergeCell ref="A82:A84"/>
    <mergeCell ref="B82:B84"/>
    <mergeCell ref="J82:J84"/>
    <mergeCell ref="A85:J85"/>
    <mergeCell ref="A34:J34"/>
    <mergeCell ref="O20:Q20"/>
    <mergeCell ref="O41:Q41"/>
    <mergeCell ref="O88:R88"/>
    <mergeCell ref="A91:A93"/>
    <mergeCell ref="B91:B93"/>
    <mergeCell ref="J91:J93"/>
    <mergeCell ref="K93:N93"/>
    <mergeCell ref="A69:J69"/>
    <mergeCell ref="K70:N70"/>
    <mergeCell ref="A71:J71"/>
    <mergeCell ref="O75:Q75"/>
    <mergeCell ref="A76:A78"/>
    <mergeCell ref="B76:B78"/>
    <mergeCell ref="J76:J78"/>
    <mergeCell ref="K78:N78"/>
  </mergeCells>
  <pageMargins left="0.70866141732283472" right="0.70866141732283472" top="0.27559055118110237" bottom="0.19685039370078741" header="8.0314960629921259" footer="0.19685039370078741"/>
  <pageSetup paperSize="9" scale="48" fitToHeight="20" orientation="landscape" horizontalDpi="360" verticalDpi="360" r:id="rId1"/>
  <rowBreaks count="6" manualBreakCount="6">
    <brk id="25" max="13" man="1"/>
    <brk id="38" max="13" man="1"/>
    <brk id="53" max="13" man="1"/>
    <brk id="71" max="13" man="1"/>
    <brk id="86" max="13" man="1"/>
    <brk id="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пост. 2016-2019</vt:lpstr>
      <vt:lpstr> № 4 22.06.2017</vt:lpstr>
      <vt:lpstr>' № 4 22.06.2017'!Область_печати</vt:lpstr>
      <vt:lpstr>'пост. 2016-2019'!Область_печати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economist5</cp:lastModifiedBy>
  <cp:lastPrinted>2017-03-20T07:42:54Z</cp:lastPrinted>
  <dcterms:created xsi:type="dcterms:W3CDTF">2016-03-20T11:38:56Z</dcterms:created>
  <dcterms:modified xsi:type="dcterms:W3CDTF">2017-07-07T04:44:39Z</dcterms:modified>
</cp:coreProperties>
</file>